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95" windowWidth="28830" windowHeight="6540" tabRatio="700" activeTab="0"/>
  </bookViews>
  <sheets>
    <sheet name="1999" sheetId="1" r:id="rId1"/>
    <sheet name="1998" sheetId="2" r:id="rId2"/>
    <sheet name="1997" sheetId="3" r:id="rId3"/>
    <sheet name="1996" sheetId="4" r:id="rId4"/>
    <sheet name="1995" sheetId="5" r:id="rId5"/>
    <sheet name="1994" sheetId="6" r:id="rId6"/>
    <sheet name="1993" sheetId="7" r:id="rId7"/>
    <sheet name="1992" sheetId="8" r:id="rId8"/>
    <sheet name="1991" sheetId="9" r:id="rId9"/>
    <sheet name="1990" sheetId="10" r:id="rId10"/>
    <sheet name="1989" sheetId="11" r:id="rId11"/>
    <sheet name="1988" sheetId="12" r:id="rId12"/>
    <sheet name="1987" sheetId="13" r:id="rId13"/>
    <sheet name="1986" sheetId="14" r:id="rId14"/>
    <sheet name="1985" sheetId="15" r:id="rId15"/>
    <sheet name="1984" sheetId="16" r:id="rId16"/>
    <sheet name="1983" sheetId="17" r:id="rId17"/>
    <sheet name="1982" sheetId="18" r:id="rId18"/>
    <sheet name="1981" sheetId="19" r:id="rId19"/>
  </sheets>
  <definedNames/>
  <calcPr fullCalcOnLoad="1"/>
</workbook>
</file>

<file path=xl/comments1.xml><?xml version="1.0" encoding="utf-8"?>
<comments xmlns="http://schemas.openxmlformats.org/spreadsheetml/2006/main">
  <authors>
    <author>Hanga, Victoria</author>
    <author>brys_b</author>
  </authors>
  <commentList>
    <comment ref="M16" authorId="0">
      <text>
        <r>
          <rPr>
            <b/>
            <sz val="8"/>
            <rFont val="Tahoma"/>
            <family val="2"/>
          </rPr>
          <t>Hanga, Victoria:</t>
        </r>
        <r>
          <rPr>
            <sz val="8"/>
            <rFont val="Tahoma"/>
            <family val="2"/>
          </rPr>
          <t xml:space="preserve">
17.9 represents the provincial tax including surtax. See inernal file " Historical Top MTR"</t>
        </r>
      </text>
    </comment>
    <comment ref="E22" authorId="1">
      <text>
        <r>
          <rPr>
            <sz val="8"/>
            <rFont val="Tahoma"/>
            <family val="2"/>
          </rPr>
          <t>Corporate tax rate for non-listed firms: 40%</t>
        </r>
      </text>
    </comment>
  </commentList>
</comments>
</file>

<file path=xl/comments2.xml><?xml version="1.0" encoding="utf-8"?>
<comments xmlns="http://schemas.openxmlformats.org/spreadsheetml/2006/main">
  <authors>
    <author>brys_b</author>
  </authors>
  <commentList>
    <comment ref="E22" authorId="0">
      <text>
        <r>
          <rPr>
            <sz val="8"/>
            <rFont val="Tahoma"/>
            <family val="2"/>
          </rPr>
          <t>Corporate tax rate for non-listed firms: 40%</t>
        </r>
      </text>
    </comment>
  </commentList>
</comments>
</file>

<file path=xl/comments3.xml><?xml version="1.0" encoding="utf-8"?>
<comments xmlns="http://schemas.openxmlformats.org/spreadsheetml/2006/main">
  <authors>
    <author>brys_b</author>
  </authors>
  <commentList>
    <comment ref="E22" authorId="0">
      <text>
        <r>
          <rPr>
            <sz val="8"/>
            <rFont val="Tahoma"/>
            <family val="2"/>
          </rPr>
          <t>Corporate tax rate for non-listed firms: 40%</t>
        </r>
      </text>
    </comment>
  </commentList>
</comments>
</file>

<file path=xl/comments4.xml><?xml version="1.0" encoding="utf-8"?>
<comments xmlns="http://schemas.openxmlformats.org/spreadsheetml/2006/main">
  <authors>
    <author>brys_b</author>
  </authors>
  <commentList>
    <comment ref="E22" authorId="0">
      <text>
        <r>
          <rPr>
            <sz val="8"/>
            <rFont val="Tahoma"/>
            <family val="2"/>
          </rPr>
          <t>Corporate tax rate for non-listed firms: 40%</t>
        </r>
      </text>
    </comment>
  </commentList>
</comments>
</file>

<file path=xl/comments5.xml><?xml version="1.0" encoding="utf-8"?>
<comments xmlns="http://schemas.openxmlformats.org/spreadsheetml/2006/main">
  <authors>
    <author>brys_b</author>
  </authors>
  <commentList>
    <comment ref="E22" authorId="0">
      <text>
        <r>
          <rPr>
            <sz val="8"/>
            <rFont val="Tahoma"/>
            <family val="2"/>
          </rPr>
          <t>Corporate tax rate for non-listed firms: 40%</t>
        </r>
      </text>
    </comment>
  </commentList>
</comments>
</file>

<file path=xl/comments6.xml><?xml version="1.0" encoding="utf-8"?>
<comments xmlns="http://schemas.openxmlformats.org/spreadsheetml/2006/main">
  <authors>
    <author>brys_b</author>
  </authors>
  <commentList>
    <comment ref="E22" authorId="0">
      <text>
        <r>
          <rPr>
            <sz val="8"/>
            <rFont val="Tahoma"/>
            <family val="2"/>
          </rPr>
          <t>Corporate tax rate for non-listed firms: 40%</t>
        </r>
      </text>
    </comment>
  </commentList>
</comments>
</file>

<file path=xl/sharedStrings.xml><?xml version="1.0" encoding="utf-8"?>
<sst xmlns="http://schemas.openxmlformats.org/spreadsheetml/2006/main" count="3873" uniqueCount="104">
  <si>
    <t>(1)</t>
  </si>
  <si>
    <t>(2)</t>
  </si>
  <si>
    <t>(3)</t>
  </si>
  <si>
    <t>(4)</t>
  </si>
  <si>
    <t>(5)</t>
  </si>
  <si>
    <t>(6)</t>
  </si>
  <si>
    <t>(7)</t>
  </si>
  <si>
    <t>(8)</t>
  </si>
  <si>
    <t>(9)</t>
  </si>
  <si>
    <t>(10)</t>
  </si>
  <si>
    <t>(11)</t>
  </si>
  <si>
    <t>(12)</t>
  </si>
  <si>
    <t>(13)</t>
  </si>
  <si>
    <t>Type of dividend treatment</t>
  </si>
  <si>
    <r>
      <t>CIT rate on dist prof</t>
    </r>
    <r>
      <rPr>
        <b/>
        <vertAlign val="superscript"/>
        <sz val="10"/>
        <rFont val="Arial"/>
        <family val="2"/>
      </rPr>
      <t>2</t>
    </r>
  </si>
  <si>
    <r>
      <t>Pre-tax dist prof</t>
    </r>
    <r>
      <rPr>
        <b/>
        <vertAlign val="superscript"/>
        <sz val="10"/>
        <rFont val="Arial"/>
        <family val="2"/>
      </rPr>
      <t>3</t>
    </r>
  </si>
  <si>
    <r>
      <t>Dist prof</t>
    </r>
    <r>
      <rPr>
        <b/>
        <vertAlign val="superscript"/>
        <sz val="10"/>
        <rFont val="Arial"/>
        <family val="2"/>
      </rPr>
      <t>4</t>
    </r>
  </si>
  <si>
    <r>
      <t>PIT rate on (grossed-up) dividend</t>
    </r>
    <r>
      <rPr>
        <b/>
        <vertAlign val="superscript"/>
        <sz val="10"/>
        <rFont val="Arial"/>
        <family val="2"/>
      </rPr>
      <t>6</t>
    </r>
  </si>
  <si>
    <r>
      <t>Grossed up dividend</t>
    </r>
    <r>
      <rPr>
        <b/>
        <vertAlign val="superscript"/>
        <sz val="10"/>
        <rFont val="Arial"/>
        <family val="2"/>
      </rPr>
      <t>7</t>
    </r>
  </si>
  <si>
    <r>
      <t>Imputa-tion rate</t>
    </r>
    <r>
      <rPr>
        <b/>
        <vertAlign val="superscript"/>
        <sz val="10"/>
        <rFont val="Arial"/>
        <family val="2"/>
      </rPr>
      <t>8</t>
    </r>
  </si>
  <si>
    <r>
      <t>Imputation / dividend tax credit</t>
    </r>
    <r>
      <rPr>
        <b/>
        <vertAlign val="superscript"/>
        <sz val="10"/>
        <rFont val="Arial"/>
        <family val="2"/>
      </rPr>
      <t>9</t>
    </r>
  </si>
  <si>
    <r>
      <t>Net personal tax</t>
    </r>
    <r>
      <rPr>
        <b/>
        <vertAlign val="superscript"/>
        <sz val="10"/>
        <rFont val="Arial"/>
        <family val="2"/>
      </rPr>
      <t>10</t>
    </r>
  </si>
  <si>
    <r>
      <t>Overall PIT + CIT rate</t>
    </r>
    <r>
      <rPr>
        <b/>
        <vertAlign val="superscript"/>
        <sz val="10"/>
        <rFont val="Arial"/>
        <family val="2"/>
      </rPr>
      <t>11</t>
    </r>
  </si>
  <si>
    <r>
      <t xml:space="preserve">CIT/PIT+CIT </t>
    </r>
    <r>
      <rPr>
        <b/>
        <vertAlign val="superscript"/>
        <sz val="10"/>
        <rFont val="Arial"/>
        <family val="2"/>
      </rPr>
      <t>12</t>
    </r>
  </si>
  <si>
    <r>
      <t xml:space="preserve">PIT/PIT+CIT </t>
    </r>
    <r>
      <rPr>
        <b/>
        <vertAlign val="superscript"/>
        <sz val="10"/>
        <rFont val="Arial"/>
        <family val="2"/>
      </rPr>
      <t>12</t>
    </r>
  </si>
  <si>
    <t>Country</t>
  </si>
  <si>
    <t>FI</t>
  </si>
  <si>
    <t>CL</t>
  </si>
  <si>
    <t>Canada</t>
  </si>
  <si>
    <t>PI</t>
  </si>
  <si>
    <t>Czech Republic</t>
  </si>
  <si>
    <t>Denmark</t>
  </si>
  <si>
    <t xml:space="preserve">Germany </t>
  </si>
  <si>
    <t>Greece</t>
  </si>
  <si>
    <t xml:space="preserve">Iceland </t>
  </si>
  <si>
    <t>Ireland</t>
  </si>
  <si>
    <t>Italy</t>
  </si>
  <si>
    <t>Japan</t>
  </si>
  <si>
    <t>Korea</t>
  </si>
  <si>
    <t>Luxembourg</t>
  </si>
  <si>
    <t>Norway</t>
  </si>
  <si>
    <t>Portugal</t>
  </si>
  <si>
    <t>Slovak Republic</t>
  </si>
  <si>
    <t>Spain</t>
  </si>
  <si>
    <t xml:space="preserve">Sweden    </t>
  </si>
  <si>
    <t>Turkey</t>
  </si>
  <si>
    <t>PIN</t>
  </si>
  <si>
    <r>
      <t>Final with-holding tax</t>
    </r>
    <r>
      <rPr>
        <b/>
        <vertAlign val="superscript"/>
        <sz val="10"/>
        <rFont val="Arial"/>
        <family val="2"/>
      </rPr>
      <t>5</t>
    </r>
  </si>
  <si>
    <t>OTH</t>
  </si>
  <si>
    <t>MCL</t>
  </si>
  <si>
    <t>NST</t>
  </si>
  <si>
    <t>SR/FI</t>
  </si>
  <si>
    <r>
      <t xml:space="preserve">Table II.4. Overall statutory tax rates on dividend income </t>
    </r>
    <r>
      <rPr>
        <b/>
        <vertAlign val="superscript"/>
        <sz val="10"/>
        <color indexed="12"/>
        <rFont val="Arial"/>
        <family val="2"/>
      </rPr>
      <t>1</t>
    </r>
  </si>
  <si>
    <r>
      <t>New Zealand</t>
    </r>
    <r>
      <rPr>
        <b/>
        <vertAlign val="superscript"/>
        <sz val="10"/>
        <rFont val="Arial"/>
        <family val="2"/>
      </rPr>
      <t>a</t>
    </r>
  </si>
  <si>
    <r>
      <t>Switzerland</t>
    </r>
    <r>
      <rPr>
        <b/>
        <vertAlign val="superscript"/>
        <sz val="10"/>
        <rFont val="Arial"/>
        <family val="2"/>
      </rPr>
      <t>i</t>
    </r>
  </si>
  <si>
    <t>PART II. Taxation of Corporate and Capital Income (1999)</t>
  </si>
  <si>
    <t>-</t>
  </si>
  <si>
    <t>Finland</t>
  </si>
  <si>
    <t>Mexico</t>
  </si>
  <si>
    <t>Poland</t>
  </si>
  <si>
    <t>DUAL</t>
  </si>
  <si>
    <t>PART II. Taxation of Corporate and Capital Income (1998)</t>
  </si>
  <si>
    <t>PART II. Taxation of Corporate and Capital Income (1997)</t>
  </si>
  <si>
    <t>PART II. Taxation of Corporate and Capital Income (1996)</t>
  </si>
  <si>
    <t>PART II. Taxation of Corporate and Capital Income (1995)</t>
  </si>
  <si>
    <t>PART II. Taxation of Corporate and Capital Income (1994)</t>
  </si>
  <si>
    <t>Hungary</t>
  </si>
  <si>
    <t>PART II. Taxation of Corporate and Capital Income (1993)</t>
  </si>
  <si>
    <t>DUAL;CD</t>
  </si>
  <si>
    <t>PART II. Taxation of Corporate and Capital Income (1992)</t>
  </si>
  <si>
    <t>DUAL, CD</t>
  </si>
  <si>
    <t>PART II. Taxation of Corporate and Capital Income (1991)</t>
  </si>
  <si>
    <t>CD</t>
  </si>
  <si>
    <t>PART II. Taxation of Corporate and Capital Income (1990)</t>
  </si>
  <si>
    <t>CL, CD</t>
  </si>
  <si>
    <t>PART II. Taxation of Corporate and Capital Income (1989)</t>
  </si>
  <si>
    <t>PART II. Taxation of Corporate and Capital Income (1988)</t>
  </si>
  <si>
    <t>PART II. Taxation of Corporate and Capital Income (1987)</t>
  </si>
  <si>
    <t>PART II. Taxation of Corporate and Capital Income (1986)</t>
  </si>
  <si>
    <t>PART II. Taxation of Corporate and Capital Income (1985)</t>
  </si>
  <si>
    <t>PART II. Taxation of Corporate and Capital Income (1984)</t>
  </si>
  <si>
    <t>PART II. Taxation of Corporate and Capital Income (1983)</t>
  </si>
  <si>
    <t>PART II. Taxation of Corporate and Capital Income (1982)</t>
  </si>
  <si>
    <t>PART II. Taxation of Corporate and Capital Income (1981)</t>
  </si>
  <si>
    <t>CL/FI</t>
  </si>
  <si>
    <t xml:space="preserve"> </t>
  </si>
  <si>
    <t>France*</t>
  </si>
  <si>
    <t>Netherlands*</t>
  </si>
  <si>
    <t>Switzerland*</t>
  </si>
  <si>
    <t>New Zealand*</t>
  </si>
  <si>
    <t>Australia*</t>
  </si>
  <si>
    <t>Austria*</t>
  </si>
  <si>
    <t>Belgium*</t>
  </si>
  <si>
    <t>Greece*</t>
  </si>
  <si>
    <t>Mexico*</t>
  </si>
  <si>
    <t>Sweden*</t>
  </si>
  <si>
    <t>United Kingdom*</t>
  </si>
  <si>
    <t>Ireland*</t>
  </si>
  <si>
    <t xml:space="preserve">Australia* </t>
  </si>
  <si>
    <r>
      <t>Australia</t>
    </r>
    <r>
      <rPr>
        <b/>
        <vertAlign val="superscript"/>
        <sz val="10"/>
        <rFont val="Arial"/>
        <family val="2"/>
      </rPr>
      <t>*</t>
    </r>
  </si>
  <si>
    <t>Hungary*</t>
  </si>
  <si>
    <r>
      <t>Sweden</t>
    </r>
    <r>
      <rPr>
        <b/>
        <vertAlign val="superscript"/>
        <sz val="10"/>
        <rFont val="Arial"/>
        <family val="2"/>
      </rPr>
      <t>*</t>
    </r>
  </si>
  <si>
    <t>United States*</t>
  </si>
  <si>
    <t>Latvia*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</si>
</sst>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
    <numFmt numFmtId="175" formatCode="?0.0?"/>
    <numFmt numFmtId="176" formatCode="?0.0#"/>
  </numFmts>
  <fonts count="46">
    <font>
      <sz val="10"/>
      <name val="Arial"/>
      <family val="0"/>
    </font>
    <font>
      <sz val="10"/>
      <color indexed="8"/>
      <name val="Arial"/>
      <family val="2"/>
    </font>
    <font>
      <b/>
      <sz val="10"/>
      <name val="Arial"/>
      <family val="2"/>
    </font>
    <font>
      <b/>
      <sz val="10"/>
      <color indexed="57"/>
      <name val="Arial"/>
      <family val="2"/>
    </font>
    <font>
      <b/>
      <sz val="10"/>
      <color indexed="12"/>
      <name val="Arial"/>
      <family val="2"/>
    </font>
    <font>
      <b/>
      <vertAlign val="superscript"/>
      <sz val="10"/>
      <color indexed="12"/>
      <name val="Arial"/>
      <family val="2"/>
    </font>
    <font>
      <b/>
      <vertAlign val="superscript"/>
      <sz val="10"/>
      <name val="Arial"/>
      <family val="2"/>
    </font>
    <font>
      <sz val="10"/>
      <color indexed="10"/>
      <name val="Arial"/>
      <family val="2"/>
    </font>
    <font>
      <sz val="8"/>
      <name val="Tahoma"/>
      <family val="2"/>
    </font>
    <font>
      <b/>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u val="single"/>
      <sz val="10"/>
      <color indexed="8"/>
      <name val="Arial"/>
      <family val="2"/>
    </font>
    <font>
      <b/>
      <sz val="10"/>
      <color indexed="8"/>
      <name val="Calibri"/>
      <family val="2"/>
    </font>
    <font>
      <b/>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72" fontId="0" fillId="0" borderId="0" applyFont="0">
      <alignment horizontal="center"/>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0"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quotePrefix="1">
      <alignment horizontal="center"/>
    </xf>
    <xf numFmtId="0" fontId="0" fillId="33" borderId="1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Border="1" applyAlignment="1">
      <alignment horizontal="center"/>
    </xf>
    <xf numFmtId="0" fontId="2" fillId="33" borderId="0" xfId="0" applyFont="1" applyFill="1" applyAlignment="1">
      <alignment/>
    </xf>
    <xf numFmtId="0" fontId="0" fillId="33" borderId="0" xfId="0" applyFont="1" applyFill="1" applyAlignment="1">
      <alignment horizontal="center" wrapText="1"/>
    </xf>
    <xf numFmtId="0" fontId="2" fillId="33" borderId="0"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wrapText="1"/>
    </xf>
    <xf numFmtId="0" fontId="0" fillId="33" borderId="11" xfId="0" applyFont="1" applyFill="1" applyBorder="1" applyAlignment="1">
      <alignment horizontal="center"/>
    </xf>
    <xf numFmtId="172" fontId="0" fillId="33" borderId="0" xfId="0" applyNumberFormat="1" applyFont="1" applyFill="1" applyAlignment="1">
      <alignment horizontal="center"/>
    </xf>
    <xf numFmtId="172" fontId="0" fillId="33" borderId="0" xfId="0" applyNumberFormat="1" applyFont="1" applyFill="1" applyAlignment="1">
      <alignment/>
    </xf>
    <xf numFmtId="172" fontId="0" fillId="33" borderId="0" xfId="0" applyNumberFormat="1" applyFont="1" applyFill="1" applyBorder="1" applyAlignment="1">
      <alignment horizontal="center"/>
    </xf>
    <xf numFmtId="0" fontId="0" fillId="33" borderId="0" xfId="0" applyFill="1" applyAlignment="1">
      <alignment/>
    </xf>
    <xf numFmtId="0" fontId="7" fillId="33" borderId="0" xfId="0" applyFont="1" applyFill="1" applyAlignment="1">
      <alignment/>
    </xf>
    <xf numFmtId="0" fontId="0" fillId="33" borderId="10" xfId="0" applyFont="1" applyFill="1" applyBorder="1" applyAlignment="1">
      <alignment/>
    </xf>
    <xf numFmtId="0" fontId="0" fillId="33" borderId="10" xfId="0" applyFont="1" applyFill="1" applyBorder="1" applyAlignment="1">
      <alignment/>
    </xf>
    <xf numFmtId="0" fontId="0" fillId="33" borderId="0" xfId="0" applyFont="1" applyFill="1" applyBorder="1" applyAlignment="1" quotePrefix="1">
      <alignment horizontal="center"/>
    </xf>
    <xf numFmtId="0" fontId="0" fillId="33" borderId="0" xfId="0" applyFont="1" applyFill="1" applyBorder="1" applyAlignment="1">
      <alignment horizontal="center"/>
    </xf>
    <xf numFmtId="172" fontId="0" fillId="0" borderId="0" xfId="0" applyNumberFormat="1" applyFont="1" applyFill="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34" borderId="0" xfId="0" applyFont="1" applyFill="1" applyAlignment="1">
      <alignment/>
    </xf>
    <xf numFmtId="1" fontId="0" fillId="0" borderId="0" xfId="0" applyNumberFormat="1" applyFont="1" applyFill="1" applyAlignment="1">
      <alignment horizontal="center"/>
    </xf>
    <xf numFmtId="172" fontId="0" fillId="33" borderId="0" xfId="0" applyNumberFormat="1" applyFont="1" applyFill="1" applyAlignment="1" quotePrefix="1">
      <alignment horizontal="center"/>
    </xf>
    <xf numFmtId="172" fontId="0" fillId="33" borderId="0" xfId="0" applyNumberFormat="1" applyFont="1" applyFill="1" applyBorder="1" applyAlignment="1" quotePrefix="1">
      <alignment horizontal="center"/>
    </xf>
    <xf numFmtId="0" fontId="0" fillId="34"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quotePrefix="1">
      <alignment horizontal="center"/>
    </xf>
    <xf numFmtId="0" fontId="0"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Alignment="1">
      <alignment/>
    </xf>
    <xf numFmtId="0" fontId="0" fillId="0" borderId="0" xfId="0" applyFont="1" applyFill="1" applyAlignment="1">
      <alignment horizontal="center" wrapText="1"/>
    </xf>
    <xf numFmtId="0" fontId="2" fillId="0" borderId="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11" xfId="0" applyFont="1" applyFill="1" applyBorder="1" applyAlignment="1">
      <alignment horizontal="center"/>
    </xf>
    <xf numFmtId="172" fontId="0" fillId="0" borderId="0" xfId="0" applyNumberFormat="1" applyFont="1" applyFill="1" applyAlignment="1">
      <alignment/>
    </xf>
    <xf numFmtId="172" fontId="0" fillId="0" borderId="0" xfId="0" applyNumberFormat="1" applyFont="1" applyFill="1" applyBorder="1" applyAlignment="1">
      <alignment horizontal="center"/>
    </xf>
    <xf numFmtId="0" fontId="0" fillId="0" borderId="10" xfId="0" applyFont="1" applyFill="1" applyBorder="1" applyAlignment="1">
      <alignment/>
    </xf>
    <xf numFmtId="0" fontId="7" fillId="0" borderId="0" xfId="0" applyFont="1" applyFill="1" applyAlignment="1">
      <alignment/>
    </xf>
    <xf numFmtId="172" fontId="0" fillId="0" borderId="0" xfId="0" applyNumberFormat="1" applyFont="1" applyFill="1" applyAlignment="1">
      <alignment horizontal="right"/>
    </xf>
    <xf numFmtId="172" fontId="0" fillId="0" borderId="0" xfId="0" applyNumberFormat="1" applyFont="1" applyFill="1" applyAlignment="1" quotePrefix="1">
      <alignment horizontal="center"/>
    </xf>
    <xf numFmtId="172" fontId="0" fillId="0" borderId="0" xfId="0" applyNumberFormat="1" applyFont="1" applyFill="1" applyBorder="1" applyAlignment="1" quotePrefix="1">
      <alignment horizontal="center"/>
    </xf>
    <xf numFmtId="172" fontId="0" fillId="33" borderId="0" xfId="0" applyNumberFormat="1" applyFont="1" applyFill="1" applyAlignment="1">
      <alignment horizontal="right"/>
    </xf>
    <xf numFmtId="172" fontId="0" fillId="33" borderId="0" xfId="0" applyNumberFormat="1" applyFont="1" applyFill="1" applyAlignment="1" quotePrefix="1">
      <alignment horizontal="right"/>
    </xf>
    <xf numFmtId="0" fontId="0" fillId="33" borderId="10" xfId="0" applyFont="1" applyFill="1" applyBorder="1" applyAlignment="1">
      <alignment horizontal="right"/>
    </xf>
    <xf numFmtId="0" fontId="0" fillId="33" borderId="0" xfId="0" applyFont="1" applyFill="1" applyAlignment="1">
      <alignment horizontal="right"/>
    </xf>
    <xf numFmtId="0" fontId="0" fillId="0" borderId="10" xfId="0" applyFont="1" applyFill="1" applyBorder="1" applyAlignment="1">
      <alignment horizontal="right"/>
    </xf>
    <xf numFmtId="0" fontId="0" fillId="0" borderId="0" xfId="0" applyFont="1" applyFill="1" applyAlignment="1">
      <alignment horizontal="right"/>
    </xf>
    <xf numFmtId="1" fontId="0" fillId="33" borderId="0" xfId="0" applyNumberFormat="1" applyFont="1" applyFill="1" applyAlignment="1">
      <alignment horizontal="center"/>
    </xf>
    <xf numFmtId="1" fontId="0" fillId="33" borderId="0" xfId="0" applyNumberFormat="1" applyFont="1" applyFill="1" applyAlignment="1" quotePrefix="1">
      <alignment horizontal="center"/>
    </xf>
    <xf numFmtId="1" fontId="0" fillId="33" borderId="10" xfId="0" applyNumberFormat="1" applyFont="1" applyFill="1" applyBorder="1" applyAlignment="1">
      <alignment/>
    </xf>
    <xf numFmtId="1" fontId="0" fillId="33" borderId="0" xfId="0" applyNumberFormat="1" applyFont="1" applyFill="1" applyAlignment="1">
      <alignment/>
    </xf>
    <xf numFmtId="1" fontId="0" fillId="0" borderId="10" xfId="0" applyNumberFormat="1" applyFont="1" applyFill="1" applyBorder="1" applyAlignment="1">
      <alignment/>
    </xf>
    <xf numFmtId="1" fontId="0" fillId="0" borderId="0" xfId="0" applyNumberFormat="1" applyFont="1" applyFill="1" applyAlignment="1">
      <alignment/>
    </xf>
    <xf numFmtId="172" fontId="0" fillId="0" borderId="0" xfId="0" applyNumberFormat="1" applyFont="1" applyFill="1" applyAlignment="1">
      <alignment horizontal="right"/>
    </xf>
    <xf numFmtId="172" fontId="0" fillId="0" borderId="0" xfId="0" applyNumberFormat="1" applyFont="1" applyFill="1" applyAlignment="1" quotePrefix="1">
      <alignment horizontal="center"/>
    </xf>
    <xf numFmtId="0" fontId="2" fillId="0" borderId="0" xfId="0" applyFont="1" applyFill="1" applyBorder="1" applyAlignment="1">
      <alignment horizontal="center" wrapText="1"/>
    </xf>
    <xf numFmtId="0" fontId="0" fillId="0" borderId="0" xfId="0" applyFont="1" applyFill="1" applyAlignment="1">
      <alignment horizontal="center" wrapText="1"/>
    </xf>
    <xf numFmtId="0" fontId="0" fillId="0" borderId="0" xfId="0" applyFont="1" applyFill="1" applyAlignment="1">
      <alignment wrapText="1"/>
    </xf>
    <xf numFmtId="0" fontId="2" fillId="33" borderId="0"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able_Centre" xfId="58"/>
    <cellStyle name="Title" xfId="59"/>
    <cellStyle name="Total" xfId="60"/>
    <cellStyle name="Warning Text" xfId="61"/>
  </cellStyles>
  <dxfs count="783">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103</xdr:row>
      <xdr:rowOff>38100</xdr:rowOff>
    </xdr:to>
    <xdr:sp>
      <xdr:nvSpPr>
        <xdr:cNvPr id="1" name="Text Box 1"/>
        <xdr:cNvSpPr txBox="1">
          <a:spLocks noChangeArrowheads="1"/>
        </xdr:cNvSpPr>
      </xdr:nvSpPr>
      <xdr:spPr>
        <a:xfrm>
          <a:off x="0" y="6781800"/>
          <a:ext cx="9191625" cy="93821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a:t>
          </a:r>
          <a:r>
            <a:rPr lang="en-US" cap="none" sz="1000" b="1"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optional assessment at half-average rate.
</a:t>
          </a:r>
          <a:r>
            <a:rPr lang="en-US" cap="none" sz="1000" b="1" i="0" u="none" baseline="0">
              <a:solidFill>
                <a:srgbClr val="000000"/>
              </a:solidFill>
              <a:latin typeface="Arial"/>
              <a:ea typeface="Arial"/>
              <a:cs typeface="Arial"/>
            </a:rPr>
            <a:t>Belgium:</a:t>
          </a:r>
          <a:r>
            <a:rPr lang="en-US" cap="none" sz="1000" b="0" i="0" u="none" baseline="0">
              <a:solidFill>
                <a:srgbClr val="000000"/>
              </a:solidFill>
              <a:latin typeface="Arial"/>
              <a:ea typeface="Arial"/>
              <a:cs typeface="Arial"/>
            </a:rPr>
            <a:t> 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1999, to be paid in 2000. For companies not paying the Contribution Additionnelle Temporaire sur les Bénéfices, the corporate income tax rates are 3.3 percentage points lower. See Table II.1 for more details. The rate in column 6 include the "prélèvements sociaux" of 10%, partly deductible from the tax base (up to 5.1%).
</a:t>
          </a:r>
          <a:r>
            <a:rPr lang="en-US" cap="none" sz="1000" b="1" i="0" u="none" baseline="0">
              <a:solidFill>
                <a:srgbClr val="000000"/>
              </a:solidFill>
              <a:latin typeface="Arial"/>
              <a:ea typeface="Arial"/>
              <a:cs typeface="Arial"/>
            </a:rPr>
            <a:t>Hungary: </a:t>
          </a:r>
          <a:r>
            <a:rPr lang="en-US" cap="none" sz="1000" b="0" i="0" u="none" baseline="0">
              <a:solidFill>
                <a:srgbClr val="000000"/>
              </a:solidFill>
              <a:latin typeface="Arial"/>
              <a:ea typeface="Arial"/>
              <a:cs typeface="Arial"/>
            </a:rPr>
            <a:t>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Latvia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Grossed-up dividends are not applied with corporate income tax. But dividends are taxable with personal income tax.</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If dividend originates from a substantial participation, the PIT rate on dividend is 25%.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a:t>
          </a:r>
          <a:r>
            <a:rPr lang="en-US" cap="none" sz="1000" b="0" i="0" u="none" baseline="0">
              <a:solidFill>
                <a:srgbClr val="000000"/>
              </a:solidFill>
              <a:latin typeface="Arial"/>
              <a:ea typeface="Arial"/>
              <a:cs typeface="Arial"/>
            </a:rPr>
            <a:t> 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28575</xdr:rowOff>
    </xdr:to>
    <xdr:sp>
      <xdr:nvSpPr>
        <xdr:cNvPr id="1" name="Text Box 1"/>
        <xdr:cNvSpPr txBox="1">
          <a:spLocks noChangeArrowheads="1"/>
        </xdr:cNvSpPr>
      </xdr:nvSpPr>
      <xdr:spPr>
        <a:xfrm>
          <a:off x="0" y="6781800"/>
          <a:ext cx="9067800" cy="96964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1990, to be paid in 1991. The rate in column 6 include the "prélèvements sociaux" of 3.1%,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individuals in order to not be fully taxed for the dividend at the personal level had the option to accumulate the dividend grossed up applying a factor of 1.82, and can credit an amount equivalent to the result of applying a rate of 36% to that amount.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106</xdr:row>
      <xdr:rowOff>123825</xdr:rowOff>
    </xdr:to>
    <xdr:sp>
      <xdr:nvSpPr>
        <xdr:cNvPr id="1" name="Text Box 1"/>
        <xdr:cNvSpPr txBox="1">
          <a:spLocks noChangeArrowheads="1"/>
        </xdr:cNvSpPr>
      </xdr:nvSpPr>
      <xdr:spPr>
        <a:xfrm>
          <a:off x="0" y="6781800"/>
          <a:ext cx="9067800" cy="99536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a:t>
          </a:r>
          <a:r>
            <a:rPr lang="en-US" cap="none" sz="1000" b="0" i="0" u="none" baseline="0">
              <a:solidFill>
                <a:srgbClr val="000000"/>
              </a:solidFill>
              <a:latin typeface="Arial"/>
              <a:ea typeface="Arial"/>
              <a:cs typeface="Arial"/>
            </a:rPr>
            <a:t> 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1989, to be paid in 1990. The rate in column 6 include some "prélèvements complémentaires" of 2.0%,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for this year there was a preferential treatment at the individual level for dividends derived from a special net profit account (its objective was to promote reinvestments). Under this treatment a corporation distributing dividends had to withold the tax at a rate of 10%; however, if the dividend did not come from that account the witholding tax rate was 40%.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161925</xdr:rowOff>
    </xdr:to>
    <xdr:sp>
      <xdr:nvSpPr>
        <xdr:cNvPr id="1" name="Text Box 1"/>
        <xdr:cNvSpPr txBox="1">
          <a:spLocks noChangeArrowheads="1"/>
        </xdr:cNvSpPr>
      </xdr:nvSpPr>
      <xdr:spPr>
        <a:xfrm>
          <a:off x="0" y="6781800"/>
          <a:ext cx="9067800" cy="98298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a:t>
          </a:r>
          <a:r>
            <a:rPr lang="en-US" cap="none" sz="1000" b="0" i="0" u="none" baseline="0">
              <a:solidFill>
                <a:srgbClr val="000000"/>
              </a:solidFill>
              <a:latin typeface="Arial"/>
              <a:ea typeface="Arial"/>
              <a:cs typeface="Arial"/>
            </a:rPr>
            <a:t> 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1988, to be paid in 1989. The rate in column 6 include some "prélèvements complémentaires" of 2.4%,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50%.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104</xdr:row>
      <xdr:rowOff>76200</xdr:rowOff>
    </xdr:to>
    <xdr:sp>
      <xdr:nvSpPr>
        <xdr:cNvPr id="1" name="Text Box 1"/>
        <xdr:cNvSpPr txBox="1">
          <a:spLocks noChangeArrowheads="1"/>
        </xdr:cNvSpPr>
      </xdr:nvSpPr>
      <xdr:spPr>
        <a:xfrm>
          <a:off x="0" y="6800850"/>
          <a:ext cx="9067800" cy="958215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1987, to be paid in 1988. The rate in column 6 include some "prélèvements complémentaires" of 2.4%,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55%.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111</xdr:row>
      <xdr:rowOff>9525</xdr:rowOff>
    </xdr:to>
    <xdr:sp>
      <xdr:nvSpPr>
        <xdr:cNvPr id="1" name="Text Box 1"/>
        <xdr:cNvSpPr txBox="1">
          <a:spLocks noChangeArrowheads="1"/>
        </xdr:cNvSpPr>
      </xdr:nvSpPr>
      <xdr:spPr>
        <a:xfrm>
          <a:off x="0" y="6781800"/>
          <a:ext cx="9067800" cy="106489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1986, to be paid in 1987. The rate in column 6 include some "prélèvements complémentaires" of 2.4%,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55%.. From 1980 to 1986, corporations paid their tax according to a tax table with rates between 5 and 42%.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66675</xdr:rowOff>
    </xdr:to>
    <xdr:sp>
      <xdr:nvSpPr>
        <xdr:cNvPr id="1" name="Text Box 1"/>
        <xdr:cNvSpPr txBox="1">
          <a:spLocks noChangeArrowheads="1"/>
        </xdr:cNvSpPr>
      </xdr:nvSpPr>
      <xdr:spPr>
        <a:xfrm>
          <a:off x="0" y="6781800"/>
          <a:ext cx="9067800" cy="9734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taxed at the normal PIT schedule.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1985, to be paid in 1986. The rate in column 6 include some "prélèvements complémentaires" of 0.4%,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orporations witholded the individual tax applying a rate of 55%.. From 1980 to 1986, corporations paid their tax according to a tax table with rates between 5 and 42%.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66675</xdr:rowOff>
    </xdr:to>
    <xdr:sp>
      <xdr:nvSpPr>
        <xdr:cNvPr id="1" name="Text Box 1"/>
        <xdr:cNvSpPr txBox="1">
          <a:spLocks noChangeArrowheads="1"/>
        </xdr:cNvSpPr>
      </xdr:nvSpPr>
      <xdr:spPr>
        <a:xfrm>
          <a:off x="0" y="6800850"/>
          <a:ext cx="9067800" cy="9734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taxed at the normal PIT schedule. Business tax see II.1.
</a:t>
          </a:r>
          <a:r>
            <a:rPr lang="en-US" cap="none" sz="1000" b="1" i="0" u="none" baseline="0">
              <a:solidFill>
                <a:srgbClr val="000000"/>
              </a:solidFill>
              <a:latin typeface="Arial"/>
              <a:ea typeface="Arial"/>
              <a:cs typeface="Arial"/>
            </a:rPr>
            <a:t>Belgium:</a:t>
          </a:r>
          <a:r>
            <a:rPr lang="en-US" cap="none" sz="1000" b="0" i="0" u="none" baseline="0">
              <a:solidFill>
                <a:srgbClr val="000000"/>
              </a:solidFill>
              <a:latin typeface="Arial"/>
              <a:ea typeface="Arial"/>
              <a:cs typeface="Arial"/>
            </a:rPr>
            <a:t> 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1984, to be paid in 1985. The rate in column 6 include some "prélèvements complémentaires" of 1.0%,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55%.. From 1980 to 1986, corporations paid their tax according to a tax table with rates between 5 and 42%.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106</xdr:row>
      <xdr:rowOff>76200</xdr:rowOff>
    </xdr:to>
    <xdr:sp>
      <xdr:nvSpPr>
        <xdr:cNvPr id="1" name="Text Box 1"/>
        <xdr:cNvSpPr txBox="1">
          <a:spLocks noChangeArrowheads="1"/>
        </xdr:cNvSpPr>
      </xdr:nvSpPr>
      <xdr:spPr>
        <a:xfrm>
          <a:off x="0" y="6781800"/>
          <a:ext cx="9067800" cy="99060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taxed at the normal PIT schedule.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1983, to be paid in 1984. The rate in column 6 include some "prélèvements complémentaires" of 1.0%, non deductible from the tax base.
</a:t>
          </a:r>
          <a:r>
            <a:rPr lang="en-US" cap="none" sz="1100" b="1" i="0" u="none" baseline="0">
              <a:solidFill>
                <a:srgbClr val="000000"/>
              </a:solidFill>
              <a:latin typeface="Calibri"/>
              <a:ea typeface="Calibri"/>
              <a:cs typeface="Calibri"/>
            </a:rPr>
            <a:t>Greece:  </a:t>
          </a:r>
          <a:r>
            <a:rPr lang="en-US" cap="none" sz="1000" b="0"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ee explanatory note.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55%. From 1980 to 1986, corporations paid their tax according to a tax table with rates between 5 and 42%.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57150</xdr:rowOff>
    </xdr:to>
    <xdr:sp>
      <xdr:nvSpPr>
        <xdr:cNvPr id="1" name="Text Box 1"/>
        <xdr:cNvSpPr txBox="1">
          <a:spLocks noChangeArrowheads="1"/>
        </xdr:cNvSpPr>
      </xdr:nvSpPr>
      <xdr:spPr>
        <a:xfrm>
          <a:off x="0" y="6781800"/>
          <a:ext cx="9067800" cy="97250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taxed at the normal PIT schedule.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1982, to be paid in 1983. The rate in column 6 include some "prélèvements complémentaires" of 1.0%,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21%. The Income Tax Law included an optional mechanism similar to a partial imputation system, that not necesarily produced a lower tax burden. From 1980 to 1986, corporations paid their tax according to a tax table with rates between 5 and 42%.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107</xdr:row>
      <xdr:rowOff>142875</xdr:rowOff>
    </xdr:to>
    <xdr:sp>
      <xdr:nvSpPr>
        <xdr:cNvPr id="1" name="Text Box 1"/>
        <xdr:cNvSpPr txBox="1">
          <a:spLocks noChangeArrowheads="1"/>
        </xdr:cNvSpPr>
      </xdr:nvSpPr>
      <xdr:spPr>
        <a:xfrm>
          <a:off x="0" y="6781800"/>
          <a:ext cx="9067800" cy="101346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t>
          </a:r>
          <a:r>
            <a:rPr lang="en-US" cap="none" sz="1000" b="0" i="0" u="none" baseline="0">
              <a:solidFill>
                <a:srgbClr val="000000"/>
              </a:solidFill>
              <a:latin typeface="Arial"/>
              <a:ea typeface="Arial"/>
              <a:cs typeface="Arial"/>
            </a:rPr>
            <a:t>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taxed at the normal PIT schedule.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1981, to be paid in 1982. The rate in column 6 include some "prélèvements complémentaires" of 1.0%,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corporations witholded  the individual tax applying a rate of 21%. The Income Tax Law included an optional mechanism similar to a partial imputation system, that not necesarily produced a lower tax burden. From 1980 to 1986, corporations paid their tax according to a tax table with rates between 5 and 42%.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Kingdom: </a:t>
          </a:r>
          <a:r>
            <a:rPr lang="en-US" cap="none" sz="1000" b="0" i="0" u="none" baseline="0">
              <a:solidFill>
                <a:srgbClr val="000000"/>
              </a:solidFill>
              <a:latin typeface="Arial"/>
              <a:ea typeface="Arial"/>
              <a:cs typeface="Arial"/>
            </a:rPr>
            <a:t>has </a:t>
          </a:r>
          <a:r>
            <a:rPr lang="en-US" cap="none" sz="1000" b="0" i="0" u="none" baseline="0">
              <a:solidFill>
                <a:srgbClr val="000000"/>
              </a:solidFill>
              <a:latin typeface="Arial"/>
              <a:ea typeface="Arial"/>
              <a:cs typeface="Arial"/>
            </a:rPr>
            <a:t>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57150</xdr:rowOff>
    </xdr:from>
    <xdr:to>
      <xdr:col>26</xdr:col>
      <xdr:colOff>0</xdr:colOff>
      <xdr:row>101</xdr:row>
      <xdr:rowOff>142875</xdr:rowOff>
    </xdr:to>
    <xdr:sp>
      <xdr:nvSpPr>
        <xdr:cNvPr id="1" name="Text Box 1"/>
        <xdr:cNvSpPr txBox="1">
          <a:spLocks noChangeArrowheads="1"/>
        </xdr:cNvSpPr>
      </xdr:nvSpPr>
      <xdr:spPr>
        <a:xfrm>
          <a:off x="0" y="6810375"/>
          <a:ext cx="9191625" cy="91535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optional assessment at half-average rate.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1998, to be paid in 1999. For companies not paying the Contribution Additionnelle Temporaire sur les Bénéfices, the corporate income tax rates are 5.0 percentage points lower. See Table II.1 for more details. The rate in column 6 include the "prélèvements sociaux" of 10%, partly deductible from the tax base (up to 5.1%).
</a:t>
          </a:r>
          <a:r>
            <a:rPr lang="en-US" cap="none" sz="1000" b="1" i="0" u="none" baseline="0">
              <a:solidFill>
                <a:srgbClr val="000000"/>
              </a:solidFill>
              <a:latin typeface="Arial"/>
              <a:ea typeface="Arial"/>
              <a:cs typeface="Arial"/>
            </a:rPr>
            <a:t>Hungary: </a:t>
          </a:r>
          <a:r>
            <a:rPr lang="en-US" cap="none" sz="1000" b="0" i="0" u="none" baseline="0">
              <a:solidFill>
                <a:srgbClr val="000000"/>
              </a:solidFill>
              <a:latin typeface="Arial"/>
              <a:ea typeface="Arial"/>
              <a:cs typeface="Arial"/>
            </a:rPr>
            <a:t>distributed dividends that exceeds a threshold equal to the value of the share times the double of the basic rate of interest of the central bank are taxed at the shareholder level at a personal income tax rate of 35%. For dividends below this threshold, the rate is 20%.
</a:t>
          </a:r>
          <a:r>
            <a:rPr lang="en-US" cap="none" sz="1000" b="1" i="0" u="none" baseline="0">
              <a:solidFill>
                <a:srgbClr val="000000"/>
              </a:solidFill>
              <a:latin typeface="Arial"/>
              <a:ea typeface="Arial"/>
              <a:cs typeface="Arial"/>
            </a:rPr>
            <a:t>Latvia</a:t>
          </a:r>
          <a:r>
            <a:rPr lang="en-US" cap="none" sz="1000" b="0" i="0" u="none" baseline="0">
              <a:solidFill>
                <a:srgbClr val="000000"/>
              </a:solidFill>
              <a:latin typeface="Arial"/>
              <a:ea typeface="Arial"/>
              <a:cs typeface="Arial"/>
            </a:rPr>
            <a:t>: Grossed-up dividends are not applied with corporate income tax. But dividends are taxable with personal income tax.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he PIT rate is progressive, 60% is the top marginal rate. If dividend originates from a substantial participation, the PIT rate on dividend is 25%. 
</a:t>
          </a:r>
          <a:r>
            <a:rPr lang="en-US" cap="none" sz="1000" b="0" i="0" u="none" baseline="0">
              <a:solidFill>
                <a:srgbClr val="000000"/>
              </a:solidFill>
              <a:latin typeface="Arial"/>
              <a:ea typeface="Arial"/>
              <a:cs typeface="Arial"/>
            </a:rPr>
            <a:t>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dual system with separate taxation of personal income and capital income.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101</xdr:row>
      <xdr:rowOff>66675</xdr:rowOff>
    </xdr:to>
    <xdr:sp>
      <xdr:nvSpPr>
        <xdr:cNvPr id="1" name="Text Box 1"/>
        <xdr:cNvSpPr txBox="1">
          <a:spLocks noChangeArrowheads="1"/>
        </xdr:cNvSpPr>
      </xdr:nvSpPr>
      <xdr:spPr>
        <a:xfrm>
          <a:off x="0" y="6781800"/>
          <a:ext cx="9191625" cy="90868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optional assessment at half-average rate.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1997, to be paid in 1998. For companies not paying the Contribution Additionnelle Temporaire sur les Bénéfices, the corporate income tax rates are 5.0 percentage points lower. See Table II.1 for more details. The rate in column 6 include the "prélèvements sociaux" of 11%, partly deductible from the tax base (up to 5.1%).
</a:t>
          </a:r>
          <a:r>
            <a:rPr lang="en-US" cap="none" sz="1000" b="1" i="0" u="none" baseline="0">
              <a:solidFill>
                <a:srgbClr val="000000"/>
              </a:solidFill>
              <a:latin typeface="Arial"/>
              <a:ea typeface="Arial"/>
              <a:cs typeface="Arial"/>
            </a:rPr>
            <a:t>Hungary: </a:t>
          </a:r>
          <a:r>
            <a:rPr lang="en-US" cap="none" sz="1000" b="0" i="0" u="none" baseline="0">
              <a:solidFill>
                <a:srgbClr val="000000"/>
              </a:solidFill>
              <a:latin typeface="Arial"/>
              <a:ea typeface="Arial"/>
              <a:cs typeface="Arial"/>
            </a:rPr>
            <a:t>distributed dividends that exceeds a threshold equal to the value of the share times the double of the basic rate of interest of the central bank are taxed at the shareholder level at a personal income tax rate of 27%. For dividends below this threshold, the rate is 20%.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Latvia</a:t>
          </a:r>
          <a:r>
            <a:rPr lang="en-US" cap="none" sz="1000" b="0" i="0" u="none" baseline="0">
              <a:solidFill>
                <a:srgbClr val="000000"/>
              </a:solidFill>
              <a:latin typeface="Arial"/>
              <a:ea typeface="Arial"/>
              <a:cs typeface="Arial"/>
            </a:rPr>
            <a:t>: Grossed-up dividends are not applied with corporate income tax. But dividends are taxable with personal income tax.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If dividend originates from a substantial participation, the PIT rate on dividend is 25%.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98</xdr:row>
      <xdr:rowOff>123825</xdr:rowOff>
    </xdr:to>
    <xdr:sp>
      <xdr:nvSpPr>
        <xdr:cNvPr id="1" name="Text Box 1"/>
        <xdr:cNvSpPr txBox="1">
          <a:spLocks noChangeArrowheads="1"/>
        </xdr:cNvSpPr>
      </xdr:nvSpPr>
      <xdr:spPr>
        <a:xfrm>
          <a:off x="0" y="6781800"/>
          <a:ext cx="9191625" cy="86582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optional assessment at half-average rate.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1996, to be paid in 1997. The rate in column 6 include the "prélèvements sociaux" of 5.9%, partly deductible from the tax base (up to 1.0%).
</a:t>
          </a:r>
          <a:r>
            <a:rPr lang="en-US" cap="none" sz="1000" b="1" i="0" u="none" baseline="0">
              <a:solidFill>
                <a:srgbClr val="000000"/>
              </a:solidFill>
              <a:latin typeface="Arial"/>
              <a:ea typeface="Arial"/>
              <a:cs typeface="Arial"/>
            </a:rPr>
            <a:t>Hungary: </a:t>
          </a:r>
          <a:r>
            <a:rPr lang="en-US" cap="none" sz="1000" b="0" i="0" u="none" baseline="0">
              <a:solidFill>
                <a:srgbClr val="000000"/>
              </a:solidFill>
              <a:latin typeface="Arial"/>
              <a:ea typeface="Arial"/>
              <a:cs typeface="Arial"/>
            </a:rPr>
            <a:t>in addition to the 18% corporate income tax rate, the calculation includes the 23% supplementary tax (payable by corporations on distributed dividends).
</a:t>
          </a:r>
          <a:r>
            <a:rPr lang="en-US" cap="none" sz="1000" b="1" i="0" u="none" baseline="0">
              <a:solidFill>
                <a:srgbClr val="000000"/>
              </a:solidFill>
              <a:latin typeface="Arial"/>
              <a:ea typeface="Arial"/>
              <a:cs typeface="Arial"/>
            </a:rPr>
            <a:t>Latvia</a:t>
          </a:r>
          <a:r>
            <a:rPr lang="en-US" cap="none" sz="1000" b="0" i="0" u="none" baseline="0">
              <a:solidFill>
                <a:srgbClr val="000000"/>
              </a:solidFill>
              <a:latin typeface="Arial"/>
              <a:ea typeface="Arial"/>
              <a:cs typeface="Arial"/>
            </a:rPr>
            <a:t>: Grossed-up dividends are not applied with corporate income tax. But dividends are taxable with personal income tax.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103</xdr:row>
      <xdr:rowOff>38100</xdr:rowOff>
    </xdr:to>
    <xdr:sp>
      <xdr:nvSpPr>
        <xdr:cNvPr id="1" name="Text Box 1"/>
        <xdr:cNvSpPr txBox="1">
          <a:spLocks noChangeArrowheads="1"/>
        </xdr:cNvSpPr>
      </xdr:nvSpPr>
      <xdr:spPr>
        <a:xfrm>
          <a:off x="0" y="6800850"/>
          <a:ext cx="9191625" cy="93821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optional assessment at half-average rate.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1995, to be paid in 1996. The rate in column 6 include the "prélèvements sociaux" of 4.9%, non deductible from the tax base.
</a:t>
          </a:r>
          <a:r>
            <a:rPr lang="en-US" cap="none" sz="1000" b="1" i="0" u="none" baseline="0">
              <a:solidFill>
                <a:srgbClr val="000000"/>
              </a:solidFill>
              <a:latin typeface="Arial"/>
              <a:ea typeface="Arial"/>
              <a:cs typeface="Arial"/>
            </a:rPr>
            <a:t>Hungary: </a:t>
          </a:r>
          <a:r>
            <a:rPr lang="en-US" cap="none" sz="1000" b="0" i="0" u="none" baseline="0">
              <a:solidFill>
                <a:srgbClr val="000000"/>
              </a:solidFill>
              <a:latin typeface="Arial"/>
              <a:ea typeface="Arial"/>
              <a:cs typeface="Arial"/>
            </a:rPr>
            <a:t>in addition to the 18% corporate income tax rate, the calculation includes the 23% supplementary tax (payable by corporations on distributed dividends).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Latvia</a:t>
          </a:r>
          <a:r>
            <a:rPr lang="en-US" cap="none" sz="1000" b="0" i="0" u="none" baseline="0">
              <a:solidFill>
                <a:srgbClr val="000000"/>
              </a:solidFill>
              <a:latin typeface="Arial"/>
              <a:ea typeface="Arial"/>
              <a:cs typeface="Arial"/>
            </a:rPr>
            <a:t>: Grossed-up dividends are not applied with corporate income tax. But dividends are taxable with personal income tax.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99</xdr:row>
      <xdr:rowOff>47625</xdr:rowOff>
    </xdr:to>
    <xdr:sp>
      <xdr:nvSpPr>
        <xdr:cNvPr id="1" name="Text Box 1"/>
        <xdr:cNvSpPr txBox="1">
          <a:spLocks noChangeArrowheads="1"/>
        </xdr:cNvSpPr>
      </xdr:nvSpPr>
      <xdr:spPr>
        <a:xfrm>
          <a:off x="0" y="6781800"/>
          <a:ext cx="9067800" cy="87439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optional assessment at half-average rate.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1994, to be paid in 1995. The rate in column 6 include the "prélèvements sociaux" of 4.4%, non deductible from the tax base.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dual system with separate taxation of personal income and capital income. In this year, the corporate tax rate was reduced from 30 per cent to 28 percent. For this year, dividends from corporation were tax exempt. In this year, the so called Annell deduction (a deduction on the corporate level for distributed income on newly shared issues was abolished). For a short description of the Annell deduction, see note to 1981.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105</xdr:row>
      <xdr:rowOff>66675</xdr:rowOff>
    </xdr:to>
    <xdr:sp>
      <xdr:nvSpPr>
        <xdr:cNvPr id="1" name="Text Box 1"/>
        <xdr:cNvSpPr txBox="1">
          <a:spLocks noChangeArrowheads="1"/>
        </xdr:cNvSpPr>
      </xdr:nvSpPr>
      <xdr:spPr>
        <a:xfrm>
          <a:off x="0" y="6781800"/>
          <a:ext cx="9067800" cy="9734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1993, to be paid in 1994. The rate in column 6 include the "prélèvements sociaux" of 4.4%, non deductible from the tax base.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104</xdr:row>
      <xdr:rowOff>66675</xdr:rowOff>
    </xdr:to>
    <xdr:sp>
      <xdr:nvSpPr>
        <xdr:cNvPr id="1" name="Text Box 1"/>
        <xdr:cNvSpPr txBox="1">
          <a:spLocks noChangeArrowheads="1"/>
        </xdr:cNvSpPr>
      </xdr:nvSpPr>
      <xdr:spPr>
        <a:xfrm>
          <a:off x="0" y="6781800"/>
          <a:ext cx="9067800" cy="95726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 </a:t>
          </a:r>
          <a:r>
            <a:rPr lang="en-US" cap="none" sz="1000" b="0" i="0" u="none" baseline="0">
              <a:solidFill>
                <a:srgbClr val="000000"/>
              </a:solidFill>
              <a:latin typeface="Arial"/>
              <a:ea typeface="Arial"/>
              <a:cs typeface="Arial"/>
            </a:rPr>
            <a:t>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hese are the rates applying to income earned in 1992, to be paid in 1993. The rate in column 6 include the "prélèvements sociaux" of 3.1%, non deductible from the tax base.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according to the Income Tax Law, dividend income was not acumulable for individuals; however, they had the option to accumulate this income (multiplied by a gross up factor) and credit an amount equivalent to the tax paid at the corporate level.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dual system with separate taxation of personal income and capital income. 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26</xdr:col>
      <xdr:colOff>0</xdr:colOff>
      <xdr:row>111</xdr:row>
      <xdr:rowOff>47625</xdr:rowOff>
    </xdr:to>
    <xdr:sp>
      <xdr:nvSpPr>
        <xdr:cNvPr id="1" name="Text Box 1"/>
        <xdr:cNvSpPr txBox="1">
          <a:spLocks noChangeArrowheads="1"/>
        </xdr:cNvSpPr>
      </xdr:nvSpPr>
      <xdr:spPr>
        <a:xfrm>
          <a:off x="0" y="6800850"/>
          <a:ext cx="9067800" cy="106870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0" i="0" u="none" baseline="0">
              <a:solidFill>
                <a:srgbClr val="000000"/>
              </a:solidFill>
              <a:latin typeface="Arial"/>
              <a:ea typeface="Arial"/>
              <a:cs typeface="Arial"/>
            </a:rPr>
            <a:t>*: country specific footnotes
</a:t>
          </a:r>
          <a:r>
            <a:rPr lang="en-US" cap="none" sz="1000" b="0" i="0" u="none" baseline="0">
              <a:solidFill>
                <a:srgbClr val="000000"/>
              </a:solidFill>
              <a:latin typeface="Arial"/>
              <a:ea typeface="Arial"/>
              <a:cs typeface="Arial"/>
            </a:rPr>
            <a:t>PIT: Personal Income Tax
</a:t>
          </a:r>
          <a:r>
            <a:rPr lang="en-US" cap="none" sz="1000" b="0" i="0" u="none" baseline="0">
              <a:solidFill>
                <a:srgbClr val="000000"/>
              </a:solidFill>
              <a:latin typeface="Arial"/>
              <a:ea typeface="Arial"/>
              <a:cs typeface="Arial"/>
            </a:rPr>
            <a:t>CIT: Corporate Income Tax
</a:t>
          </a:r>
          <a:r>
            <a:rPr lang="en-US" cap="none" sz="1000" b="0" i="0" u="none" baseline="0">
              <a:solidFill>
                <a:srgbClr val="000000"/>
              </a:solidFill>
              <a:latin typeface="Arial"/>
              <a:ea typeface="Arial"/>
              <a:cs typeface="Arial"/>
            </a:rPr>
            <a:t>dist prof: distributed profit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 Classical system (dividend income is taxed at the shareholder level in the same way as other types of capital income (e.g. interest income).
</a:t>
          </a:r>
          <a:r>
            <a:rPr lang="en-US" cap="none" sz="1000" b="0" i="0" u="none" baseline="0">
              <a:solidFill>
                <a:srgbClr val="000000"/>
              </a:solidFill>
              <a:latin typeface="Arial"/>
              <a:ea typeface="Arial"/>
              <a:cs typeface="Arial"/>
            </a:rPr>
            <a:t>MCL: Modified classical system (dividend income taxed at preferantial rates (e.g. compared to interest income) at the shareholder level.
</a:t>
          </a:r>
          <a:r>
            <a:rPr lang="en-US" cap="none" sz="1000" b="0" i="0" u="none" baseline="0">
              <a:solidFill>
                <a:srgbClr val="000000"/>
              </a:solidFill>
              <a:latin typeface="Arial"/>
              <a:ea typeface="Arial"/>
              <a:cs typeface="Arial"/>
            </a:rPr>
            <a:t>FI: Full imputation (dividend tax credit at shareholder level for underlying corporate profits tax)
</a:t>
          </a:r>
          <a:r>
            <a:rPr lang="en-US" cap="none" sz="1000" b="0" i="0" u="none" baseline="0">
              <a:solidFill>
                <a:srgbClr val="000000"/>
              </a:solidFill>
              <a:latin typeface="Arial"/>
              <a:ea typeface="Arial"/>
              <a:cs typeface="Arial"/>
            </a:rPr>
            <a:t>PI: Partial imputation (dividend tax credit at shareholder level for part of underlying corporate profits tax)
</a:t>
          </a:r>
          <a:r>
            <a:rPr lang="en-US" cap="none" sz="1000" b="0" i="0" u="none" baseline="0">
              <a:solidFill>
                <a:srgbClr val="000000"/>
              </a:solidFill>
              <a:latin typeface="Arial"/>
              <a:ea typeface="Arial"/>
              <a:cs typeface="Arial"/>
            </a:rPr>
            <a:t>PIN: Partial inclusion (a part of received dividends is included as taxable income at the shareholder level)
</a:t>
          </a:r>
          <a:r>
            <a:rPr lang="en-US" cap="none" sz="1000" b="0" i="0" u="none" baseline="0">
              <a:solidFill>
                <a:srgbClr val="000000"/>
              </a:solidFill>
              <a:latin typeface="Arial"/>
              <a:ea typeface="Arial"/>
              <a:cs typeface="Arial"/>
            </a:rPr>
            <a:t>SR: Split rate system (distributed dividends are taxed at higher rates than retained earnings at the corporate level)
</a:t>
          </a:r>
          <a:r>
            <a:rPr lang="en-US" cap="none" sz="1000" b="0" i="0" u="none" baseline="0">
              <a:solidFill>
                <a:srgbClr val="000000"/>
              </a:solidFill>
              <a:latin typeface="Arial"/>
              <a:ea typeface="Arial"/>
              <a:cs typeface="Arial"/>
            </a:rPr>
            <a:t>NST: No shareholder taxation of dividends (no other tax than th tax on corporate profits)
</a:t>
          </a:r>
          <a:r>
            <a:rPr lang="en-US" cap="none" sz="1000" b="0" i="0" u="none" baseline="0">
              <a:solidFill>
                <a:srgbClr val="000000"/>
              </a:solidFill>
              <a:latin typeface="Arial"/>
              <a:ea typeface="Arial"/>
              <a:cs typeface="Arial"/>
            </a:rPr>
            <a:t>CD: Corporate deduction (corporate level deduction, fully or partly, in respect of dividend paid)
</a:t>
          </a:r>
          <a:r>
            <a:rPr lang="en-US" cap="none" sz="1000" b="0" i="0" u="none" baseline="0">
              <a:solidFill>
                <a:srgbClr val="000000"/>
              </a:solidFill>
              <a:latin typeface="Arial"/>
              <a:ea typeface="Arial"/>
              <a:cs typeface="Arial"/>
            </a:rPr>
            <a:t>OTH: Other types of systems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reports effective statutory tax rates on distributions of domestic source income to a resident individual shareholder, taking account of corporate income tax, personal income tax and any type of integration or relief to reduce the effects of double taxation.  Further explanatory notes may be found in the Explanatory Annex.                     
</a:t>
          </a:r>
          <a:r>
            <a:rPr lang="en-US" cap="none" sz="1000" b="0" i="0" u="none" baseline="0">
              <a:solidFill>
                <a:srgbClr val="000000"/>
              </a:solidFill>
              <a:latin typeface="Arial"/>
              <a:ea typeface="Arial"/>
              <a:cs typeface="Arial"/>
            </a:rPr>
            <a:t>2. This column shows the combined (central and sub-central) marginal statutory corporate income tax rate on distributed profits, inclusive of surtax (if any). This rate would normally correspond with the basic combined corporate income tax rate shown in Table II.1.                    
</a:t>
          </a:r>
          <a:r>
            <a:rPr lang="en-US" cap="none" sz="1000" b="0" i="0" u="none" baseline="0">
              <a:solidFill>
                <a:srgbClr val="000000"/>
              </a:solidFill>
              <a:latin typeface="Arial"/>
              <a:ea typeface="Arial"/>
              <a:cs typeface="Arial"/>
            </a:rPr>
            <a:t>3. For a distribution of 100, the distributed pre-tax profit is calculated as 100/(1-u) where u denotes the corporate income tax rate on distributed profits (column 2).                    
</a:t>
          </a:r>
          <a:r>
            <a:rPr lang="en-US" cap="none" sz="1000" b="0" i="0" u="none" baseline="0">
              <a:solidFill>
                <a:srgbClr val="000000"/>
              </a:solidFill>
              <a:latin typeface="Arial"/>
              <a:ea typeface="Arial"/>
              <a:cs typeface="Arial"/>
            </a:rPr>
            <a:t>4. The table considers a dividend distribution of 100 units of domestic source profit to a resident individual shareholder.                    
</a:t>
          </a:r>
          <a:r>
            <a:rPr lang="en-US" cap="none" sz="1000" b="0" i="0" u="none" baseline="0">
              <a:solidFill>
                <a:srgbClr val="000000"/>
              </a:solidFill>
              <a:latin typeface="Arial"/>
              <a:ea typeface="Arial"/>
              <a:cs typeface="Arial"/>
            </a:rPr>
            <a:t>5. This column applies where </a:t>
          </a:r>
          <a:r>
            <a:rPr lang="en-US" cap="none" sz="1000" b="0" i="0" u="sng" baseline="0">
              <a:solidFill>
                <a:srgbClr val="000000"/>
              </a:solidFill>
              <a:latin typeface="Arial"/>
              <a:ea typeface="Arial"/>
              <a:cs typeface="Arial"/>
            </a:rPr>
            <a:t>final</a:t>
          </a:r>
          <a:r>
            <a:rPr lang="en-US" cap="none" sz="1000" b="0" i="0" u="none" baseline="0">
              <a:solidFill>
                <a:srgbClr val="000000"/>
              </a:solidFill>
              <a:latin typeface="Arial"/>
              <a:ea typeface="Arial"/>
              <a:cs typeface="Arial"/>
            </a:rPr>
            <a:t> shareholder-level tax is withheld (at a flat rate) by the distributing company, with no further personal taxation. 
</a:t>
          </a:r>
          <a:r>
            <a:rPr lang="en-US" cap="none" sz="1000" b="0" i="0" u="none" baseline="0">
              <a:solidFill>
                <a:srgbClr val="000000"/>
              </a:solidFill>
              <a:latin typeface="Arial"/>
              <a:ea typeface="Arial"/>
              <a:cs typeface="Arial"/>
            </a:rPr>
            <a:t>6. This column shows the combined (central and sub-central) top marginal statutory personal income tax rate inclusive of surtax (if any), imposed on dividend income (on grossed-up dividends where gross-up provisions apply), before taking account of imputation systems, tax credits and tax allowances.                  
</a:t>
          </a:r>
          <a:r>
            <a:rPr lang="en-US" cap="none" sz="1000" b="0" i="0" u="none" baseline="0">
              <a:solidFill>
                <a:srgbClr val="000000"/>
              </a:solidFill>
              <a:latin typeface="Arial"/>
              <a:ea typeface="Arial"/>
              <a:cs typeface="Arial"/>
            </a:rPr>
            <a:t>7. This column reports grossed-up dividends (where gross-up provisions apply), derived as 100(1+g), where 100 is distributed profit and g is the gross-up rate in percentage terms (given by (col.7-col.4)/col.4).                    
</a:t>
          </a:r>
          <a:r>
            <a:rPr lang="en-US" cap="none" sz="1000" b="0" i="0" u="none" baseline="0">
              <a:solidFill>
                <a:srgbClr val="000000"/>
              </a:solidFill>
              <a:latin typeface="Arial"/>
              <a:ea typeface="Arial"/>
              <a:cs typeface="Arial"/>
            </a:rPr>
            <a:t>8. This column shows the imputation (or dividend tax credit) rate u* which, in most imputation systems, is related to the gross-up rate with g=u*/(1-u*), where u* denotes the actual (or a notional) rate of corporate tax imputed to shareholders.                    
</a:t>
          </a:r>
          <a:r>
            <a:rPr lang="en-US" cap="none" sz="1000" b="0" i="0" u="none" baseline="0">
              <a:solidFill>
                <a:srgbClr val="000000"/>
              </a:solidFill>
              <a:latin typeface="Arial"/>
              <a:ea typeface="Arial"/>
              <a:cs typeface="Arial"/>
            </a:rPr>
            <a:t>9. This column shows the imputation/dividend tax credit in respect of the dividend distribution of 100.                    
</a:t>
          </a:r>
          <a:r>
            <a:rPr lang="en-US" cap="none" sz="1000" b="0" i="0" u="none" baseline="0">
              <a:solidFill>
                <a:srgbClr val="000000"/>
              </a:solidFill>
              <a:latin typeface="Arial"/>
              <a:ea typeface="Arial"/>
              <a:cs typeface="Arial"/>
            </a:rPr>
            <a:t>10. This column shows the net top statutory rate to be paid at the shareholder level, taking account of all types of reliefs and gross-up provisions at the shareholder level. For imputation systems this column is calculated as (col.6/100)*MAX(col.4,col.7)-col.9.                   
</a:t>
          </a:r>
          <a:r>
            <a:rPr lang="en-US" cap="none" sz="1000" b="0" i="0" u="none" baseline="0">
              <a:solidFill>
                <a:srgbClr val="000000"/>
              </a:solidFill>
              <a:latin typeface="Arial"/>
              <a:ea typeface="Arial"/>
              <a:cs typeface="Arial"/>
            </a:rPr>
            <a:t>11. This column, reporting the overall (corporate plus personal) tax rate on distributed profit is calculated as ((col.3-col.4+col.10)/col.3)*100      
</a:t>
          </a:r>
          <a:r>
            <a:rPr lang="en-US" cap="none" sz="1000" b="0" i="0" u="none" baseline="0">
              <a:solidFill>
                <a:srgbClr val="000000"/>
              </a:solidFill>
              <a:latin typeface="Arial"/>
              <a:ea typeface="Arial"/>
              <a:cs typeface="Arial"/>
            </a:rPr>
            <a:t>12. Columns 12 and 13 show the share of the overall tax rate on dividend income which is collected through the use of corporate income taxes (CIT) and personal income taxes (PIT) respectively.  Note that total CIT collected on the distributed profit is given by (co.3-co.4).  Total personal tax is given by col.10.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 a non-calendar tax year, the rates shown are those in effect as of 1 July. Australia's full imputation system also includes refunds of imputation tax credits if these exceed tax liabilities - a significant advantage for lower income earners.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Austria:</a:t>
          </a:r>
          <a:r>
            <a:rPr lang="en-US" cap="none" sz="1000" b="0" i="0" u="none" baseline="0">
              <a:solidFill>
                <a:srgbClr val="000000"/>
              </a:solidFill>
              <a:latin typeface="Arial"/>
              <a:ea typeface="Arial"/>
              <a:cs typeface="Arial"/>
            </a:rPr>
            <a:t> obligatory PIT assessment of the dividend, but taxed at half-average tax rate. Business tax see II.1.
</a:t>
          </a:r>
          <a:r>
            <a:rPr lang="en-US" cap="none" sz="1000" b="1" i="0" u="none" baseline="0">
              <a:solidFill>
                <a:srgbClr val="000000"/>
              </a:solidFill>
              <a:latin typeface="Arial"/>
              <a:ea typeface="Arial"/>
              <a:cs typeface="Arial"/>
            </a:rPr>
            <a:t>Belgium: </a:t>
          </a:r>
          <a:r>
            <a:rPr lang="en-US" cap="none" sz="1000" b="0" i="0" u="none" baseline="0">
              <a:solidFill>
                <a:srgbClr val="000000"/>
              </a:solidFill>
              <a:latin typeface="Arial"/>
              <a:ea typeface="Arial"/>
              <a:cs typeface="Arial"/>
            </a:rPr>
            <a:t>for shares issued before 1. January 1994 the (withholding) personal income tax rate is 25 per cent. The withholding tax is final, if the shareholder so chooses.
</a:t>
          </a:r>
          <a:r>
            <a:rPr lang="en-US" cap="none" sz="1000" b="1" i="0" u="none" baseline="0">
              <a:solidFill>
                <a:srgbClr val="000000"/>
              </a:solidFill>
              <a:latin typeface="Arial"/>
              <a:ea typeface="Arial"/>
              <a:cs typeface="Arial"/>
            </a:rPr>
            <a:t>France: </a:t>
          </a:r>
          <a:r>
            <a:rPr lang="en-US" cap="none" sz="1000" b="0" i="0" u="none" baseline="0">
              <a:solidFill>
                <a:srgbClr val="000000"/>
              </a:solidFill>
              <a:latin typeface="Arial"/>
              <a:ea typeface="Arial"/>
              <a:cs typeface="Arial"/>
            </a:rPr>
            <a:t>these are the rates applying to income earned in 1991, to be paid in 1992. The rate in column 6 include the "prélèvements sociaux" of 3.1%, non deductible from the tax base.
</a:t>
          </a:r>
          <a:r>
            <a:rPr lang="en-US" cap="none" sz="1000" b="1" i="0" u="none" baseline="0">
              <a:solidFill>
                <a:srgbClr val="000000"/>
              </a:solidFill>
              <a:latin typeface="Arial"/>
              <a:ea typeface="Arial"/>
              <a:cs typeface="Arial"/>
            </a:rPr>
            <a:t>Greece: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Ireland: </a:t>
          </a:r>
          <a:r>
            <a:rPr lang="en-US" cap="none" sz="1000" b="0" i="0" u="none" baseline="0">
              <a:solidFill>
                <a:srgbClr val="000000"/>
              </a:solidFill>
              <a:latin typeface="Arial"/>
              <a:ea typeface="Arial"/>
              <a:cs typeface="Arial"/>
            </a:rPr>
            <a:t>see explanatory note.
</a:t>
          </a:r>
          <a:r>
            <a:rPr lang="en-US" cap="none" sz="1000" b="1" i="0" u="none" baseline="0">
              <a:solidFill>
                <a:srgbClr val="000000"/>
              </a:solidFill>
              <a:latin typeface="Arial"/>
              <a:ea typeface="Arial"/>
              <a:cs typeface="Arial"/>
            </a:rPr>
            <a:t>Mexico: </a:t>
          </a:r>
          <a:r>
            <a:rPr lang="en-US" cap="none" sz="1000" b="0" i="0" u="none" baseline="0">
              <a:solidFill>
                <a:srgbClr val="000000"/>
              </a:solidFill>
              <a:latin typeface="Arial"/>
              <a:ea typeface="Arial"/>
              <a:cs typeface="Arial"/>
            </a:rPr>
            <a:t>individuals in order to not be fully taxed for the dividend at the personal level had the option to accumulate the dividend grossed up applying a factor of 1.82, and can credit an amount equivalent to the result of applying a rate of 35% to that amount. This mechanism in practice was similar to a full imputation system.
</a:t>
          </a:r>
          <a:r>
            <a:rPr lang="en-US" cap="none" sz="1000" b="1" i="0" u="none" baseline="0">
              <a:solidFill>
                <a:srgbClr val="000000"/>
              </a:solidFill>
              <a:latin typeface="Arial"/>
              <a:ea typeface="Arial"/>
              <a:cs typeface="Arial"/>
            </a:rPr>
            <a:t>Netherlands: </a:t>
          </a:r>
          <a:r>
            <a:rPr lang="en-US" cap="none" sz="1000" b="0" i="0" u="none" baseline="0">
              <a:solidFill>
                <a:srgbClr val="000000"/>
              </a:solidFill>
              <a:latin typeface="Arial"/>
              <a:ea typeface="Arial"/>
              <a:cs typeface="Arial"/>
            </a:rPr>
            <a:t>the PIT rate is progressive, 60% is the top marginal rate. Dividend tax (a withholding tax with a rate of 25%) can be credited on paid PIT.
</a:t>
          </a:r>
          <a:r>
            <a:rPr lang="en-US" cap="none" sz="1000" b="1" i="0" u="none" baseline="0">
              <a:solidFill>
                <a:srgbClr val="000000"/>
              </a:solidFill>
              <a:latin typeface="Arial"/>
              <a:ea typeface="Arial"/>
              <a:cs typeface="Arial"/>
            </a:rPr>
            <a:t>New Zealand </a:t>
          </a:r>
          <a:r>
            <a:rPr lang="en-US" cap="none" sz="1000" b="0" i="0" u="none" baseline="0">
              <a:solidFill>
                <a:srgbClr val="000000"/>
              </a:solidFill>
              <a:latin typeface="Arial"/>
              <a:ea typeface="Arial"/>
              <a:cs typeface="Arial"/>
            </a:rPr>
            <a:t>: has a non-calendar tax year, the rates shown are those in effect as of 1 April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Sweden: </a:t>
          </a:r>
          <a:r>
            <a:rPr lang="en-US" cap="none" sz="1000" b="0" i="0" u="none" baseline="0">
              <a:solidFill>
                <a:srgbClr val="000000"/>
              </a:solidFill>
              <a:latin typeface="Arial"/>
              <a:ea typeface="Arial"/>
              <a:cs typeface="Arial"/>
            </a:rPr>
            <a:t>dual system with separate taxation of personal income and capital income. From 1969 and until 1993, a special deduction for distributed income at the corporate level was at force, the so called Annell deduction. The system gave the right to deduct dividends on new share issues according to special rules of a rather complex nature. Therefore, that system is not accounted for in the calculations above which means that the overall tax burden on corporate profits is overestimated as far as the dividends distributed are on newly shared issues. In short, the system worked as follows. Firstly, it was applicable for dividends to persons liable to tax on dividends in Sweden (e.g. dividends to tax exempt institutions were not covered by the system). For dividends to such persons, those were deductible against the corporate tax. However, there were two ceilings applicable: 1) For a single year, the maximum dividends deductible were maximized to 10 per cent of the value of the new issue. 2) The total deductions were maximized to 100 per cent of the value of the new issue. In principle, this meant that the dividends were fully deductible in some years after the share was issued (the period dependant on the dividend growth rate), and after that dividends=10 per cent of the issue were deductible until the sum of all deductions reached 100 per cent of the original issue.
</a:t>
          </a:r>
          <a:r>
            <a:rPr lang="en-US" cap="none" sz="1000" b="1" i="0" u="none" baseline="0">
              <a:solidFill>
                <a:srgbClr val="000000"/>
              </a:solidFill>
              <a:latin typeface="Arial"/>
              <a:ea typeface="Arial"/>
              <a:cs typeface="Arial"/>
            </a:rPr>
            <a:t>Switzerland: </a:t>
          </a:r>
          <a:r>
            <a:rPr lang="en-US" cap="none" sz="1000" b="0" i="0" u="none" baseline="0">
              <a:solidFill>
                <a:srgbClr val="000000"/>
              </a:solidFill>
              <a:latin typeface="Arial"/>
              <a:ea typeface="Arial"/>
              <a:cs typeface="Arial"/>
            </a:rPr>
            <a:t>the corporate income tax rate includes the church tax, while the personal income tax rates excludes it.
</a:t>
          </a:r>
          <a:r>
            <a:rPr lang="en-US" cap="none" sz="1000" b="1" i="0" u="none" baseline="0">
              <a:solidFill>
                <a:srgbClr val="000000"/>
              </a:solidFill>
              <a:latin typeface="Arial"/>
              <a:ea typeface="Arial"/>
              <a:cs typeface="Arial"/>
            </a:rPr>
            <a:t>United Kingdom: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 States</a:t>
          </a:r>
          <a:r>
            <a:rPr lang="en-US" cap="none" sz="1000" b="0" i="0" u="none" baseline="0">
              <a:solidFill>
                <a:srgbClr val="000000"/>
              </a:solidFill>
              <a:latin typeface="Arial"/>
              <a:ea typeface="Arial"/>
              <a:cs typeface="Arial"/>
            </a:rPr>
            <a:t>: 'The PIT rate on (grossed-up) dividend (column 6) is defined as the sum of the maximum federal personal income tax rate on dividends plus a weighted average of the state marginal tax rates on dividends.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48"/>
  <sheetViews>
    <sheetView showGridLines="0" tabSelected="1"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8.57421875" style="30" customWidth="1"/>
    <col min="24" max="24" width="0.9921875" style="30" customWidth="1"/>
    <col min="25" max="25" width="8.57421875" style="30" customWidth="1"/>
    <col min="26" max="26" width="1.28515625" style="30" customWidth="1"/>
    <col min="27" max="27" width="8.421875" style="30" customWidth="1"/>
    <col min="28" max="16384" width="9.140625" style="30" customWidth="1"/>
  </cols>
  <sheetData>
    <row r="1" ht="12.75">
      <c r="A1" s="36" t="s">
        <v>55</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36</v>
      </c>
      <c r="F13" s="28"/>
      <c r="G13" s="28">
        <f>100/(1-E13/100)</f>
        <v>156.25</v>
      </c>
      <c r="H13" s="28"/>
      <c r="I13" s="32">
        <v>100</v>
      </c>
      <c r="J13" s="32"/>
      <c r="K13" s="28">
        <v>0</v>
      </c>
      <c r="L13" s="28"/>
      <c r="M13" s="28">
        <v>48.5</v>
      </c>
      <c r="N13" s="28"/>
      <c r="O13" s="28">
        <v>156.25</v>
      </c>
      <c r="P13" s="28"/>
      <c r="Q13" s="28">
        <v>36</v>
      </c>
      <c r="R13" s="28"/>
      <c r="S13" s="28">
        <v>56.25</v>
      </c>
      <c r="T13" s="28"/>
      <c r="U13" s="28">
        <v>19.53125</v>
      </c>
      <c r="V13" s="28"/>
      <c r="W13" s="57">
        <f>(G13-I13+U13)/G13*100</f>
        <v>48.5</v>
      </c>
      <c r="X13" s="57"/>
      <c r="Y13" s="57">
        <f>((G13-I13)/((G13-I13)+U13))*100</f>
        <v>74.22680412371135</v>
      </c>
      <c r="Z13" s="56"/>
      <c r="AA13" s="57">
        <f>(U13/((G13-I13)+U13))*100</f>
        <v>25.773195876288657</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40.17</v>
      </c>
      <c r="F15" s="28"/>
      <c r="G15" s="28">
        <f t="shared" si="0"/>
        <v>167.14023065351827</v>
      </c>
      <c r="H15" s="28"/>
      <c r="I15" s="32">
        <v>100</v>
      </c>
      <c r="J15" s="32"/>
      <c r="K15" s="28">
        <v>0</v>
      </c>
      <c r="L15" s="28"/>
      <c r="M15" s="28">
        <v>15</v>
      </c>
      <c r="N15" s="28"/>
      <c r="O15" s="28">
        <v>0</v>
      </c>
      <c r="P15" s="28"/>
      <c r="Q15" s="28">
        <v>0</v>
      </c>
      <c r="R15" s="28"/>
      <c r="S15" s="28">
        <v>0</v>
      </c>
      <c r="T15" s="28"/>
      <c r="U15" s="28">
        <f>+(M15/100)*MAX(I15,O15)-S15</f>
        <v>15</v>
      </c>
      <c r="V15" s="28"/>
      <c r="W15" s="57">
        <f t="shared" si="1"/>
        <v>49.144499999999994</v>
      </c>
      <c r="X15" s="57"/>
      <c r="Y15" s="57">
        <f t="shared" si="2"/>
        <v>81.73854653114793</v>
      </c>
      <c r="Z15" s="56"/>
      <c r="AA15" s="57">
        <f t="shared" si="3"/>
        <v>18.261453468852064</v>
      </c>
    </row>
    <row r="16" spans="1:27" ht="12.75">
      <c r="A16" s="49" t="s">
        <v>28</v>
      </c>
      <c r="C16" s="60" t="s">
        <v>29</v>
      </c>
      <c r="D16" s="28"/>
      <c r="E16" s="28">
        <v>42.87</v>
      </c>
      <c r="F16" s="28"/>
      <c r="G16" s="28">
        <f t="shared" si="0"/>
        <v>175.0393838613688</v>
      </c>
      <c r="H16" s="28"/>
      <c r="I16" s="32">
        <v>100</v>
      </c>
      <c r="J16" s="32"/>
      <c r="K16" s="28">
        <v>0</v>
      </c>
      <c r="L16" s="28"/>
      <c r="M16" s="28">
        <v>48.349999999999994</v>
      </c>
      <c r="N16" s="28"/>
      <c r="O16" s="28">
        <v>125</v>
      </c>
      <c r="P16" s="28"/>
      <c r="Q16" s="28">
        <v>22.2177</v>
      </c>
      <c r="R16" s="28"/>
      <c r="S16" s="28">
        <v>27.772125000000003</v>
      </c>
      <c r="T16" s="28"/>
      <c r="U16" s="28">
        <v>32.66537499999999</v>
      </c>
      <c r="V16" s="28"/>
      <c r="W16" s="57">
        <f t="shared" si="1"/>
        <v>61.53172873749999</v>
      </c>
      <c r="X16" s="57"/>
      <c r="Y16" s="57">
        <f t="shared" si="2"/>
        <v>69.67137260662277</v>
      </c>
      <c r="Z16" s="56"/>
      <c r="AA16" s="57">
        <f t="shared" si="3"/>
        <v>30.32862739337724</v>
      </c>
    </row>
    <row r="17" spans="1:27" ht="12.75">
      <c r="A17" s="49" t="s">
        <v>30</v>
      </c>
      <c r="C17" s="60" t="s">
        <v>27</v>
      </c>
      <c r="D17" s="28"/>
      <c r="E17" s="28">
        <v>35</v>
      </c>
      <c r="F17" s="28"/>
      <c r="G17" s="28">
        <f t="shared" si="0"/>
        <v>153.84615384615384</v>
      </c>
      <c r="H17" s="28"/>
      <c r="I17" s="32">
        <v>100</v>
      </c>
      <c r="J17" s="32"/>
      <c r="K17" s="28">
        <v>25</v>
      </c>
      <c r="L17" s="28"/>
      <c r="M17" s="28">
        <v>25</v>
      </c>
      <c r="N17" s="28"/>
      <c r="O17" s="28">
        <v>0</v>
      </c>
      <c r="P17" s="28"/>
      <c r="Q17" s="28">
        <v>0</v>
      </c>
      <c r="R17" s="28"/>
      <c r="S17" s="28">
        <v>0</v>
      </c>
      <c r="T17" s="28"/>
      <c r="U17" s="28">
        <v>25</v>
      </c>
      <c r="V17" s="28"/>
      <c r="W17" s="57">
        <f t="shared" si="1"/>
        <v>51.24999999999999</v>
      </c>
      <c r="X17" s="57"/>
      <c r="Y17" s="57">
        <f t="shared" si="2"/>
        <v>68.29268292682926</v>
      </c>
      <c r="Z17" s="56"/>
      <c r="AA17" s="57">
        <f t="shared" si="3"/>
        <v>31.70731707317073</v>
      </c>
    </row>
    <row r="18" spans="1:27" ht="12.75">
      <c r="A18" s="49" t="s">
        <v>31</v>
      </c>
      <c r="C18" s="60" t="s">
        <v>27</v>
      </c>
      <c r="D18" s="28"/>
      <c r="E18" s="28">
        <v>32</v>
      </c>
      <c r="F18" s="28"/>
      <c r="G18" s="28">
        <f t="shared" si="0"/>
        <v>147.05882352941177</v>
      </c>
      <c r="H18" s="28"/>
      <c r="I18" s="32">
        <v>100</v>
      </c>
      <c r="J18" s="32"/>
      <c r="K18" s="28" t="s">
        <v>56</v>
      </c>
      <c r="L18" s="28"/>
      <c r="M18" s="28">
        <v>40</v>
      </c>
      <c r="N18" s="28"/>
      <c r="O18" s="28">
        <v>0</v>
      </c>
      <c r="P18" s="28"/>
      <c r="Q18" s="28">
        <v>0</v>
      </c>
      <c r="R18" s="28"/>
      <c r="S18" s="28">
        <v>0</v>
      </c>
      <c r="T18" s="28"/>
      <c r="U18" s="28">
        <v>40</v>
      </c>
      <c r="V18" s="28"/>
      <c r="W18" s="57">
        <f t="shared" si="1"/>
        <v>59.199999999999996</v>
      </c>
      <c r="X18" s="57"/>
      <c r="Y18" s="57">
        <f t="shared" si="2"/>
        <v>54.054054054054056</v>
      </c>
      <c r="Z18" s="56"/>
      <c r="AA18" s="57">
        <f t="shared" si="3"/>
        <v>45.945945945945944</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40</v>
      </c>
      <c r="F20" s="28"/>
      <c r="G20" s="28">
        <f t="shared" si="0"/>
        <v>166.66666666666669</v>
      </c>
      <c r="H20" s="28"/>
      <c r="I20" s="32">
        <v>100</v>
      </c>
      <c r="J20" s="32"/>
      <c r="K20" s="28">
        <v>0</v>
      </c>
      <c r="L20" s="28"/>
      <c r="M20" s="28">
        <v>61.25</v>
      </c>
      <c r="N20" s="28"/>
      <c r="O20" s="28">
        <v>150</v>
      </c>
      <c r="P20" s="28"/>
      <c r="Q20" s="28">
        <v>33.33333333333333</v>
      </c>
      <c r="R20" s="28"/>
      <c r="S20" s="28">
        <v>49.999999999999986</v>
      </c>
      <c r="T20" s="28"/>
      <c r="U20" s="28">
        <v>41.875000000000014</v>
      </c>
      <c r="V20" s="28"/>
      <c r="W20" s="57">
        <f t="shared" si="1"/>
        <v>65.12500000000001</v>
      </c>
      <c r="X20" s="57"/>
      <c r="Y20" s="57">
        <f t="shared" si="2"/>
        <v>61.42034548944337</v>
      </c>
      <c r="Z20" s="56"/>
      <c r="AA20" s="57">
        <f t="shared" si="3"/>
        <v>38.57965451055662</v>
      </c>
    </row>
    <row r="21" spans="1:27" ht="12.75">
      <c r="A21" s="49" t="s">
        <v>32</v>
      </c>
      <c r="C21" s="60" t="s">
        <v>51</v>
      </c>
      <c r="D21" s="28"/>
      <c r="E21" s="28">
        <v>43.27800829875518</v>
      </c>
      <c r="F21" s="28"/>
      <c r="G21" s="28">
        <f t="shared" si="0"/>
        <v>176.2984637893197</v>
      </c>
      <c r="H21" s="28"/>
      <c r="I21" s="32">
        <v>100</v>
      </c>
      <c r="J21" s="32"/>
      <c r="K21" s="28">
        <v>0</v>
      </c>
      <c r="L21" s="28"/>
      <c r="M21" s="28">
        <v>55.915</v>
      </c>
      <c r="N21" s="28"/>
      <c r="O21" s="28">
        <v>143.89302852962692</v>
      </c>
      <c r="P21" s="28"/>
      <c r="Q21" s="28">
        <v>30</v>
      </c>
      <c r="R21" s="28"/>
      <c r="S21" s="28">
        <v>43.893028529626925</v>
      </c>
      <c r="T21" s="28"/>
      <c r="U21" s="28">
        <v>34.15064180358449</v>
      </c>
      <c r="V21" s="28"/>
      <c r="W21" s="57">
        <f t="shared" si="1"/>
        <v>62.64893250850623</v>
      </c>
      <c r="X21" s="57"/>
      <c r="Y21" s="57">
        <f t="shared" si="2"/>
        <v>69.08020067680974</v>
      </c>
      <c r="Z21" s="56"/>
      <c r="AA21" s="57">
        <f t="shared" si="3"/>
        <v>30.91979932319027</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100</v>
      </c>
      <c r="C23" s="60" t="s">
        <v>48</v>
      </c>
      <c r="D23" s="28"/>
      <c r="E23" s="28">
        <v>18</v>
      </c>
      <c r="F23" s="28"/>
      <c r="G23" s="28">
        <f t="shared" si="0"/>
        <v>121.95121951219511</v>
      </c>
      <c r="H23" s="28"/>
      <c r="I23" s="32">
        <v>100</v>
      </c>
      <c r="J23" s="32"/>
      <c r="K23" s="28">
        <v>0</v>
      </c>
      <c r="L23" s="28"/>
      <c r="M23" s="28">
        <v>35</v>
      </c>
      <c r="N23" s="28"/>
      <c r="O23" s="28">
        <v>0</v>
      </c>
      <c r="P23" s="28"/>
      <c r="Q23" s="28">
        <v>0</v>
      </c>
      <c r="R23" s="28"/>
      <c r="S23" s="28">
        <v>0</v>
      </c>
      <c r="T23" s="28"/>
      <c r="U23" s="28">
        <v>35</v>
      </c>
      <c r="V23" s="28"/>
      <c r="W23" s="57">
        <f t="shared" si="1"/>
        <v>46.699999999999996</v>
      </c>
      <c r="X23" s="57"/>
      <c r="Y23" s="57">
        <f t="shared" si="2"/>
        <v>38.543897216274075</v>
      </c>
      <c r="Z23" s="56"/>
      <c r="AA23" s="57">
        <f t="shared" si="3"/>
        <v>61.45610278372592</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28</v>
      </c>
      <c r="F25" s="28"/>
      <c r="G25" s="28">
        <f t="shared" si="0"/>
        <v>138.88888888888889</v>
      </c>
      <c r="H25" s="28"/>
      <c r="I25" s="32">
        <v>100</v>
      </c>
      <c r="J25" s="32"/>
      <c r="K25" s="28">
        <v>0</v>
      </c>
      <c r="L25" s="28"/>
      <c r="M25" s="28">
        <v>46</v>
      </c>
      <c r="N25" s="28"/>
      <c r="O25" s="28">
        <v>112.35955056179776</v>
      </c>
      <c r="P25" s="28"/>
      <c r="Q25" s="28">
        <v>11.000000000000007</v>
      </c>
      <c r="R25" s="28"/>
      <c r="S25" s="28">
        <v>12.359550561797763</v>
      </c>
      <c r="T25" s="28"/>
      <c r="U25" s="28">
        <v>39.32584269662921</v>
      </c>
      <c r="V25" s="28"/>
      <c r="W25" s="57">
        <f t="shared" si="1"/>
        <v>56.31460674157302</v>
      </c>
      <c r="X25" s="57"/>
      <c r="Y25" s="57">
        <f t="shared" si="2"/>
        <v>49.720670391061454</v>
      </c>
      <c r="Z25" s="56"/>
      <c r="AA25" s="57">
        <f t="shared" si="3"/>
        <v>50.27932960893855</v>
      </c>
    </row>
    <row r="26" spans="1:27" ht="12.75">
      <c r="A26" s="49" t="s">
        <v>36</v>
      </c>
      <c r="C26" s="60" t="s">
        <v>84</v>
      </c>
      <c r="D26" s="28"/>
      <c r="E26" s="28">
        <v>37</v>
      </c>
      <c r="F26" s="28"/>
      <c r="G26" s="28">
        <f t="shared" si="0"/>
        <v>158.73015873015873</v>
      </c>
      <c r="H26" s="28"/>
      <c r="I26" s="32">
        <v>100</v>
      </c>
      <c r="J26" s="32"/>
      <c r="K26" s="28">
        <v>12.5</v>
      </c>
      <c r="L26" s="28"/>
      <c r="M26" s="28">
        <v>12.5</v>
      </c>
      <c r="N26" s="28"/>
      <c r="O26" s="28" t="s">
        <v>85</v>
      </c>
      <c r="P26" s="28"/>
      <c r="Q26" s="28" t="s">
        <v>85</v>
      </c>
      <c r="R26" s="28"/>
      <c r="S26" s="28" t="s">
        <v>85</v>
      </c>
      <c r="T26" s="28"/>
      <c r="U26" s="28">
        <v>12.5</v>
      </c>
      <c r="V26" s="28"/>
      <c r="W26" s="57">
        <f t="shared" si="1"/>
        <v>44.87500000000001</v>
      </c>
      <c r="X26" s="57"/>
      <c r="Y26" s="57">
        <f t="shared" si="2"/>
        <v>82.45125348189416</v>
      </c>
      <c r="Z26" s="56"/>
      <c r="AA26" s="57">
        <f t="shared" si="3"/>
        <v>17.548746518105848</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t="s">
        <v>103</v>
      </c>
      <c r="B29" s="38"/>
      <c r="C29" s="60" t="s">
        <v>27</v>
      </c>
      <c r="D29" s="28"/>
      <c r="E29" s="28">
        <v>25</v>
      </c>
      <c r="F29" s="28"/>
      <c r="G29" s="61">
        <v>133.3</v>
      </c>
      <c r="H29" s="28"/>
      <c r="I29" s="32">
        <v>100</v>
      </c>
      <c r="J29" s="32"/>
      <c r="K29" s="61" t="s">
        <v>56</v>
      </c>
      <c r="L29" s="28"/>
      <c r="M29" s="61"/>
      <c r="N29" s="28"/>
      <c r="O29" s="61"/>
      <c r="P29" s="28"/>
      <c r="Q29" s="61"/>
      <c r="R29" s="28"/>
      <c r="S29" s="61"/>
      <c r="T29" s="28"/>
      <c r="U29" s="28">
        <f>+(M29/100)*MAX(I29,O29)-S29</f>
        <v>0</v>
      </c>
      <c r="V29" s="28"/>
      <c r="W29" s="62">
        <f>(G29-I29+U29)/G29*100</f>
        <v>24.98124531132784</v>
      </c>
      <c r="X29" s="57"/>
      <c r="Y29" s="62">
        <f>((G29-I29)/((G29-I29)+U29))*100</f>
        <v>100</v>
      </c>
      <c r="Z29" s="56"/>
      <c r="AA29" s="57">
        <f>(U29/((G29-I29)+U29))*100</f>
        <v>0</v>
      </c>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58</v>
      </c>
      <c r="C31" s="60" t="s">
        <v>26</v>
      </c>
      <c r="D31" s="28"/>
      <c r="E31" s="28">
        <v>35</v>
      </c>
      <c r="F31" s="28"/>
      <c r="G31" s="28">
        <f t="shared" si="0"/>
        <v>153.84615384615384</v>
      </c>
      <c r="H31" s="28"/>
      <c r="I31" s="32">
        <v>100</v>
      </c>
      <c r="J31" s="32"/>
      <c r="K31" s="28">
        <v>0</v>
      </c>
      <c r="L31" s="28"/>
      <c r="M31" s="28">
        <v>40</v>
      </c>
      <c r="N31" s="28"/>
      <c r="O31" s="28">
        <v>166.66666666666669</v>
      </c>
      <c r="P31" s="28"/>
      <c r="Q31" s="28">
        <v>40.00000000000001</v>
      </c>
      <c r="R31" s="28"/>
      <c r="S31" s="28">
        <v>66.66666666666669</v>
      </c>
      <c r="T31" s="28"/>
      <c r="U31" s="28">
        <v>0</v>
      </c>
      <c r="V31" s="28"/>
      <c r="W31" s="57">
        <f t="shared" si="1"/>
        <v>35</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149.333333</v>
      </c>
      <c r="P33" s="28"/>
      <c r="Q33" s="28">
        <v>33.03571413624044</v>
      </c>
      <c r="R33" s="28"/>
      <c r="S33" s="28">
        <v>49.333333000000025</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37.4</v>
      </c>
      <c r="F36" s="28"/>
      <c r="G36" s="28">
        <f t="shared" si="0"/>
        <v>159.7444089456869</v>
      </c>
      <c r="H36" s="28"/>
      <c r="I36" s="32">
        <v>100</v>
      </c>
      <c r="J36" s="32"/>
      <c r="K36" s="28">
        <v>25</v>
      </c>
      <c r="L36" s="28"/>
      <c r="M36" s="28">
        <v>25</v>
      </c>
      <c r="N36" s="28"/>
      <c r="O36" s="28">
        <v>0</v>
      </c>
      <c r="P36" s="28"/>
      <c r="Q36" s="28">
        <v>0</v>
      </c>
      <c r="R36" s="28"/>
      <c r="S36" s="28">
        <v>0</v>
      </c>
      <c r="T36" s="28"/>
      <c r="U36" s="28">
        <v>25</v>
      </c>
      <c r="V36" s="28"/>
      <c r="W36" s="57">
        <f t="shared" si="1"/>
        <v>53.05</v>
      </c>
      <c r="X36" s="57"/>
      <c r="Y36" s="57">
        <f t="shared" si="2"/>
        <v>70.4995287464656</v>
      </c>
      <c r="Z36" s="56"/>
      <c r="AA36" s="57">
        <f t="shared" si="3"/>
        <v>29.5004712535344</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29</v>
      </c>
      <c r="D38" s="28"/>
      <c r="E38" s="28">
        <v>35</v>
      </c>
      <c r="F38" s="28"/>
      <c r="G38" s="28">
        <f t="shared" si="0"/>
        <v>153.84615384615384</v>
      </c>
      <c r="H38" s="28"/>
      <c r="I38" s="32">
        <v>100</v>
      </c>
      <c r="J38" s="32"/>
      <c r="K38" s="28">
        <v>0</v>
      </c>
      <c r="L38" s="28"/>
      <c r="M38" s="28">
        <v>48</v>
      </c>
      <c r="N38" s="28"/>
      <c r="O38" s="28">
        <v>140</v>
      </c>
      <c r="P38" s="28"/>
      <c r="Q38" s="28">
        <v>28.57142857142857</v>
      </c>
      <c r="R38" s="28"/>
      <c r="S38" s="28">
        <v>40</v>
      </c>
      <c r="T38" s="28"/>
      <c r="U38" s="28">
        <v>27.200000000000003</v>
      </c>
      <c r="V38" s="28"/>
      <c r="W38" s="57">
        <f t="shared" si="1"/>
        <v>52.68000000000001</v>
      </c>
      <c r="X38" s="57"/>
      <c r="Y38" s="57">
        <f t="shared" si="2"/>
        <v>66.43887623386485</v>
      </c>
      <c r="Z38" s="56"/>
      <c r="AA38" s="57">
        <f t="shared" si="3"/>
        <v>33.56112376613516</v>
      </c>
    </row>
    <row r="39" spans="1:27" ht="12.75">
      <c r="A39" s="49" t="s">
        <v>44</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25.09419405098089</v>
      </c>
      <c r="F40" s="28"/>
      <c r="G40" s="28">
        <f t="shared" si="0"/>
        <v>133.501</v>
      </c>
      <c r="H40" s="28"/>
      <c r="I40" s="32">
        <v>100</v>
      </c>
      <c r="J40" s="32"/>
      <c r="K40" s="28">
        <v>0</v>
      </c>
      <c r="L40" s="28"/>
      <c r="M40" s="28">
        <v>42.44</v>
      </c>
      <c r="N40" s="28"/>
      <c r="O40" s="28">
        <v>0</v>
      </c>
      <c r="P40" s="28"/>
      <c r="Q40" s="28">
        <v>0</v>
      </c>
      <c r="R40" s="28"/>
      <c r="S40" s="28">
        <v>0</v>
      </c>
      <c r="T40" s="28"/>
      <c r="U40" s="28">
        <v>42.44</v>
      </c>
      <c r="V40" s="28"/>
      <c r="W40" s="57">
        <f t="shared" si="1"/>
        <v>56.8842180957446</v>
      </c>
      <c r="X40" s="57"/>
      <c r="Y40" s="57">
        <f t="shared" si="2"/>
        <v>44.11450994851266</v>
      </c>
      <c r="Z40" s="56"/>
      <c r="AA40" s="57">
        <f t="shared" si="3"/>
        <v>55.88549005148733</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30</v>
      </c>
      <c r="F42" s="28"/>
      <c r="G42" s="28">
        <f t="shared" si="0"/>
        <v>142.85714285714286</v>
      </c>
      <c r="H42" s="28"/>
      <c r="I42" s="32">
        <v>100</v>
      </c>
      <c r="J42" s="32"/>
      <c r="K42" s="28">
        <v>0</v>
      </c>
      <c r="L42" s="28"/>
      <c r="M42" s="28">
        <v>40</v>
      </c>
      <c r="N42" s="28"/>
      <c r="O42" s="28">
        <v>111.11</v>
      </c>
      <c r="P42" s="28"/>
      <c r="Q42" s="28">
        <v>9.99909999099991</v>
      </c>
      <c r="R42" s="28"/>
      <c r="S42" s="28">
        <v>11.110000000000001</v>
      </c>
      <c r="T42" s="28"/>
      <c r="U42" s="28">
        <v>33.334</v>
      </c>
      <c r="V42" s="28"/>
      <c r="W42" s="57">
        <f t="shared" si="1"/>
        <v>53.33380000000001</v>
      </c>
      <c r="X42" s="57"/>
      <c r="Y42" s="57">
        <f t="shared" si="2"/>
        <v>56.2495078168066</v>
      </c>
      <c r="Z42" s="56"/>
      <c r="AA42" s="57">
        <f t="shared" si="3"/>
        <v>43.750492183193394</v>
      </c>
    </row>
    <row r="43" spans="1:27" ht="12.75">
      <c r="A43" s="49" t="s">
        <v>102</v>
      </c>
      <c r="C43" s="60" t="s">
        <v>27</v>
      </c>
      <c r="D43" s="28"/>
      <c r="E43" s="28">
        <v>39.4</v>
      </c>
      <c r="F43" s="28"/>
      <c r="G43" s="28">
        <f t="shared" si="0"/>
        <v>165.016501650165</v>
      </c>
      <c r="H43" s="28"/>
      <c r="I43" s="32">
        <v>100</v>
      </c>
      <c r="J43" s="32"/>
      <c r="K43" s="28">
        <v>0</v>
      </c>
      <c r="L43" s="28"/>
      <c r="M43" s="28">
        <v>46.2</v>
      </c>
      <c r="N43" s="28"/>
      <c r="O43" s="28">
        <v>0</v>
      </c>
      <c r="P43" s="28"/>
      <c r="Q43" s="28">
        <v>0</v>
      </c>
      <c r="R43" s="28"/>
      <c r="S43" s="28">
        <v>0</v>
      </c>
      <c r="T43" s="28"/>
      <c r="U43" s="28">
        <f>+(M43/100)*MAX(I43,O43)-S43</f>
        <v>46.2</v>
      </c>
      <c r="V43" s="28"/>
      <c r="W43" s="57">
        <f t="shared" si="1"/>
        <v>67.3972</v>
      </c>
      <c r="X43" s="57"/>
      <c r="Y43" s="57">
        <f t="shared" si="2"/>
        <v>58.45940187426183</v>
      </c>
      <c r="Z43" s="56"/>
      <c r="AA43" s="57">
        <f t="shared" si="3"/>
        <v>41.54059812573817</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13:U21 U36:U43 V13:V43 C13:L43 N13:T43 M13:M21 M23:M43">
    <cfRule type="cellIs" priority="63" dxfId="0" operator="equal" stopIfTrue="1">
      <formula>0</formula>
    </cfRule>
  </conditionalFormatting>
  <conditionalFormatting sqref="C19:V19">
    <cfRule type="cellIs" priority="62" dxfId="0" operator="equal" stopIfTrue="1">
      <formula>0</formula>
    </cfRule>
  </conditionalFormatting>
  <conditionalFormatting sqref="C24:T24 V24">
    <cfRule type="cellIs" priority="61" dxfId="0" operator="equal" stopIfTrue="1">
      <formula>0</formula>
    </cfRule>
  </conditionalFormatting>
  <conditionalFormatting sqref="C27:T30 V27:V30">
    <cfRule type="cellIs" priority="60" dxfId="0" operator="equal" stopIfTrue="1">
      <formula>0</formula>
    </cfRule>
  </conditionalFormatting>
  <conditionalFormatting sqref="C35:T35 V35">
    <cfRule type="cellIs" priority="59" dxfId="0" operator="equal" stopIfTrue="1">
      <formula>0</formula>
    </cfRule>
  </conditionalFormatting>
  <conditionalFormatting sqref="C41:V41">
    <cfRule type="cellIs" priority="58" dxfId="0" operator="equal" stopIfTrue="1">
      <formula>0</formula>
    </cfRule>
  </conditionalFormatting>
  <conditionalFormatting sqref="E22">
    <cfRule type="cellIs" priority="57" dxfId="0" operator="equal" stopIfTrue="1">
      <formula>0</formula>
    </cfRule>
  </conditionalFormatting>
  <conditionalFormatting sqref="E22">
    <cfRule type="cellIs" priority="56" dxfId="0" operator="equal" stopIfTrue="1">
      <formula>0</formula>
    </cfRule>
  </conditionalFormatting>
  <conditionalFormatting sqref="C19:V19">
    <cfRule type="cellIs" priority="50" dxfId="0" operator="equal" stopIfTrue="1">
      <formula>0</formula>
    </cfRule>
  </conditionalFormatting>
  <conditionalFormatting sqref="C19:V19">
    <cfRule type="cellIs" priority="49" dxfId="0" operator="equal" stopIfTrue="1">
      <formula>0</formula>
    </cfRule>
  </conditionalFormatting>
  <conditionalFormatting sqref="C19:V19">
    <cfRule type="cellIs" priority="48" dxfId="0" operator="equal" stopIfTrue="1">
      <formula>0</formula>
    </cfRule>
  </conditionalFormatting>
  <conditionalFormatting sqref="C19:V19">
    <cfRule type="cellIs" priority="47" dxfId="0" operator="equal" stopIfTrue="1">
      <formula>0</formula>
    </cfRule>
  </conditionalFormatting>
  <conditionalFormatting sqref="C19:V19">
    <cfRule type="cellIs" priority="46" dxfId="0" operator="equal" stopIfTrue="1">
      <formula>0</formula>
    </cfRule>
  </conditionalFormatting>
  <conditionalFormatting sqref="C19:V19">
    <cfRule type="cellIs" priority="45" dxfId="0" operator="equal" stopIfTrue="1">
      <formula>0</formula>
    </cfRule>
  </conditionalFormatting>
  <conditionalFormatting sqref="C19:AA19">
    <cfRule type="cellIs" priority="44" dxfId="0" operator="equal" stopIfTrue="1">
      <formula>0</formula>
    </cfRule>
  </conditionalFormatting>
  <conditionalFormatting sqref="C19:AA19">
    <cfRule type="cellIs" priority="43" dxfId="0" operator="equal" stopIfTrue="1">
      <formula>0</formula>
    </cfRule>
  </conditionalFormatting>
  <conditionalFormatting sqref="C19:AA19">
    <cfRule type="cellIs" priority="42" dxfId="0" operator="equal" stopIfTrue="1">
      <formula>0</formula>
    </cfRule>
  </conditionalFormatting>
  <conditionalFormatting sqref="C19:AA19">
    <cfRule type="cellIs" priority="41" dxfId="0" operator="equal" stopIfTrue="1">
      <formula>0</formula>
    </cfRule>
  </conditionalFormatting>
  <conditionalFormatting sqref="C24:V24">
    <cfRule type="cellIs" priority="40" dxfId="0" operator="equal" stopIfTrue="1">
      <formula>0</formula>
    </cfRule>
  </conditionalFormatting>
  <conditionalFormatting sqref="C24:V24">
    <cfRule type="cellIs" priority="39" dxfId="0" operator="equal" stopIfTrue="1">
      <formula>0</formula>
    </cfRule>
  </conditionalFormatting>
  <conditionalFormatting sqref="C24:V24">
    <cfRule type="cellIs" priority="38" dxfId="0" operator="equal" stopIfTrue="1">
      <formula>0</formula>
    </cfRule>
  </conditionalFormatting>
  <conditionalFormatting sqref="C24:V24">
    <cfRule type="cellIs" priority="37" dxfId="0" operator="equal" stopIfTrue="1">
      <formula>0</formula>
    </cfRule>
  </conditionalFormatting>
  <conditionalFormatting sqref="C24:V24">
    <cfRule type="cellIs" priority="36" dxfId="0" operator="equal" stopIfTrue="1">
      <formula>0</formula>
    </cfRule>
  </conditionalFormatting>
  <conditionalFormatting sqref="C24:V24">
    <cfRule type="cellIs" priority="35" dxfId="0" operator="equal" stopIfTrue="1">
      <formula>0</formula>
    </cfRule>
  </conditionalFormatting>
  <conditionalFormatting sqref="C24:AA24">
    <cfRule type="cellIs" priority="34" dxfId="0" operator="equal" stopIfTrue="1">
      <formula>0</formula>
    </cfRule>
  </conditionalFormatting>
  <conditionalFormatting sqref="C24:AA24">
    <cfRule type="cellIs" priority="33" dxfId="0" operator="equal" stopIfTrue="1">
      <formula>0</formula>
    </cfRule>
  </conditionalFormatting>
  <conditionalFormatting sqref="C24:AA24">
    <cfRule type="cellIs" priority="32" dxfId="0" operator="equal" stopIfTrue="1">
      <formula>0</formula>
    </cfRule>
  </conditionalFormatting>
  <conditionalFormatting sqref="C24:AA24">
    <cfRule type="cellIs" priority="31" dxfId="0" operator="equal" stopIfTrue="1">
      <formula>0</formula>
    </cfRule>
  </conditionalFormatting>
  <conditionalFormatting sqref="C27:V28 C30:V30 C29:T29 V29">
    <cfRule type="cellIs" priority="30" dxfId="0" operator="equal" stopIfTrue="1">
      <formula>0</formula>
    </cfRule>
  </conditionalFormatting>
  <conditionalFormatting sqref="C27:V28 C30:V30 C29:T29 V29">
    <cfRule type="cellIs" priority="29" dxfId="0" operator="equal" stopIfTrue="1">
      <formula>0</formula>
    </cfRule>
  </conditionalFormatting>
  <conditionalFormatting sqref="C27:V28 C30:V30 C29:T29 V29">
    <cfRule type="cellIs" priority="28" dxfId="0" operator="equal" stopIfTrue="1">
      <formula>0</formula>
    </cfRule>
  </conditionalFormatting>
  <conditionalFormatting sqref="C27:V28 C30:V30 C29:T29 V29">
    <cfRule type="cellIs" priority="27" dxfId="0" operator="equal" stopIfTrue="1">
      <formula>0</formula>
    </cfRule>
  </conditionalFormatting>
  <conditionalFormatting sqref="C27:V28 C30:V30 C29:T29 V29">
    <cfRule type="cellIs" priority="26" dxfId="0" operator="equal" stopIfTrue="1">
      <formula>0</formula>
    </cfRule>
  </conditionalFormatting>
  <conditionalFormatting sqref="C27:V28 C30:V30 C29:T29 V29">
    <cfRule type="cellIs" priority="25" dxfId="0" operator="equal" stopIfTrue="1">
      <formula>0</formula>
    </cfRule>
  </conditionalFormatting>
  <conditionalFormatting sqref="C27:AA28 C30:AA30 C29:T29 V29:Z29">
    <cfRule type="cellIs" priority="24" dxfId="0" operator="equal" stopIfTrue="1">
      <formula>0</formula>
    </cfRule>
  </conditionalFormatting>
  <conditionalFormatting sqref="C27:AA28 C30:AA30 C29:T29 V29:Z29">
    <cfRule type="cellIs" priority="23" dxfId="0" operator="equal" stopIfTrue="1">
      <formula>0</formula>
    </cfRule>
  </conditionalFormatting>
  <conditionalFormatting sqref="C27:AA28 C30:AA30 C29:T29 V29:Z29">
    <cfRule type="cellIs" priority="22" dxfId="0" operator="equal" stopIfTrue="1">
      <formula>0</formula>
    </cfRule>
  </conditionalFormatting>
  <conditionalFormatting sqref="C27:AA28 C30:AA30 C29:T29 V29:Z29">
    <cfRule type="cellIs" priority="21" dxfId="0" operator="equal" stopIfTrue="1">
      <formula>0</formula>
    </cfRule>
  </conditionalFormatting>
  <conditionalFormatting sqref="C35:V35">
    <cfRule type="cellIs" priority="20" dxfId="0" operator="equal" stopIfTrue="1">
      <formula>0</formula>
    </cfRule>
  </conditionalFormatting>
  <conditionalFormatting sqref="C35:V35">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V35">
    <cfRule type="cellIs" priority="16" dxfId="0" operator="equal" stopIfTrue="1">
      <formula>0</formula>
    </cfRule>
  </conditionalFormatting>
  <conditionalFormatting sqref="C35:V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73</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39</v>
      </c>
      <c r="F13" s="28"/>
      <c r="G13" s="28">
        <f>100/(1-E13/100)</f>
        <v>163.9344262295082</v>
      </c>
      <c r="H13" s="28"/>
      <c r="I13" s="32">
        <v>100</v>
      </c>
      <c r="J13" s="32"/>
      <c r="K13" s="28">
        <v>0</v>
      </c>
      <c r="L13" s="28"/>
      <c r="M13" s="28">
        <v>48.25</v>
      </c>
      <c r="N13" s="28"/>
      <c r="O13" s="28">
        <v>163.9344262295082</v>
      </c>
      <c r="P13" s="28"/>
      <c r="Q13" s="28">
        <v>39</v>
      </c>
      <c r="R13" s="28"/>
      <c r="S13" s="28">
        <v>63.934426229508205</v>
      </c>
      <c r="T13" s="28"/>
      <c r="U13" s="28">
        <v>15.163934426229503</v>
      </c>
      <c r="V13" s="28"/>
      <c r="W13" s="57">
        <f>(G13-I13+U13)/G13*100</f>
        <v>48.25</v>
      </c>
      <c r="X13" s="57"/>
      <c r="Y13" s="57">
        <f>((G13-I13)/((G13-I13)+U13))*100</f>
        <v>80.82901554404145</v>
      </c>
      <c r="Z13" s="56"/>
      <c r="AA13" s="57">
        <f>(U13/((G13-I13)+U13))*100</f>
        <v>19.170984455958543</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41</v>
      </c>
      <c r="F15" s="28"/>
      <c r="G15" s="28">
        <f t="shared" si="0"/>
        <v>169.4915254237288</v>
      </c>
      <c r="H15" s="28"/>
      <c r="I15" s="32">
        <v>100</v>
      </c>
      <c r="J15" s="32"/>
      <c r="K15" s="28">
        <v>0</v>
      </c>
      <c r="L15" s="28"/>
      <c r="M15" s="28">
        <v>25</v>
      </c>
      <c r="N15" s="28"/>
      <c r="O15" s="28">
        <v>0</v>
      </c>
      <c r="P15" s="28"/>
      <c r="Q15" s="28">
        <v>0</v>
      </c>
      <c r="R15" s="28"/>
      <c r="S15" s="28">
        <v>0</v>
      </c>
      <c r="T15" s="28"/>
      <c r="U15" s="28">
        <v>25</v>
      </c>
      <c r="V15" s="28"/>
      <c r="W15" s="57">
        <f t="shared" si="1"/>
        <v>55.75</v>
      </c>
      <c r="X15" s="57"/>
      <c r="Y15" s="57">
        <f t="shared" si="2"/>
        <v>73.54260089686099</v>
      </c>
      <c r="Z15" s="56"/>
      <c r="AA15" s="57">
        <f t="shared" si="3"/>
        <v>26.457399103139018</v>
      </c>
    </row>
    <row r="16" spans="1:27" ht="12.75">
      <c r="A16" s="49" t="s">
        <v>28</v>
      </c>
      <c r="C16" s="60" t="s">
        <v>29</v>
      </c>
      <c r="D16" s="28"/>
      <c r="E16" s="28">
        <v>41.45</v>
      </c>
      <c r="F16" s="28"/>
      <c r="G16" s="28">
        <f t="shared" si="0"/>
        <v>170.7941929974381</v>
      </c>
      <c r="H16" s="28"/>
      <c r="I16" s="32">
        <v>100</v>
      </c>
      <c r="J16" s="32"/>
      <c r="K16" s="28">
        <v>0</v>
      </c>
      <c r="L16" s="28"/>
      <c r="M16" s="28">
        <v>46.769999999999996</v>
      </c>
      <c r="N16" s="28"/>
      <c r="O16" s="28">
        <v>125</v>
      </c>
      <c r="P16" s="28"/>
      <c r="Q16" s="28">
        <v>13.7299</v>
      </c>
      <c r="R16" s="28"/>
      <c r="S16" s="28">
        <v>17.162375</v>
      </c>
      <c r="T16" s="28"/>
      <c r="U16" s="28">
        <v>41.300124999999994</v>
      </c>
      <c r="V16" s="28"/>
      <c r="W16" s="57">
        <f t="shared" si="1"/>
        <v>65.6312231875</v>
      </c>
      <c r="X16" s="57"/>
      <c r="Y16" s="57">
        <f t="shared" si="2"/>
        <v>63.15591571649162</v>
      </c>
      <c r="Z16" s="56"/>
      <c r="AA16" s="57">
        <f t="shared" si="3"/>
        <v>36.84408428350838</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40</v>
      </c>
      <c r="F18" s="28"/>
      <c r="G18" s="28">
        <f t="shared" si="0"/>
        <v>166.66666666666669</v>
      </c>
      <c r="H18" s="28"/>
      <c r="I18" s="32">
        <v>100.00000000000001</v>
      </c>
      <c r="J18" s="32"/>
      <c r="K18" s="28" t="s">
        <v>56</v>
      </c>
      <c r="L18" s="28"/>
      <c r="M18" s="28">
        <v>57.54</v>
      </c>
      <c r="N18" s="28"/>
      <c r="O18" s="28">
        <v>125.00000000000001</v>
      </c>
      <c r="P18" s="28"/>
      <c r="Q18" s="28">
        <v>0.19999999999999998</v>
      </c>
      <c r="R18" s="28"/>
      <c r="S18" s="28">
        <v>25</v>
      </c>
      <c r="T18" s="28"/>
      <c r="U18" s="28">
        <v>46.92500000000001</v>
      </c>
      <c r="V18" s="28"/>
      <c r="W18" s="57">
        <f t="shared" si="1"/>
        <v>68.155</v>
      </c>
      <c r="X18" s="57"/>
      <c r="Y18" s="57">
        <f t="shared" si="2"/>
        <v>58.68975130217885</v>
      </c>
      <c r="Z18" s="56"/>
      <c r="AA18" s="57">
        <f t="shared" si="3"/>
        <v>41.310248697821145</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42</v>
      </c>
      <c r="F20" s="28"/>
      <c r="G20" s="28">
        <f t="shared" si="0"/>
        <v>172.41379310344826</v>
      </c>
      <c r="H20" s="28"/>
      <c r="I20" s="32">
        <v>100</v>
      </c>
      <c r="J20" s="32"/>
      <c r="K20" s="28">
        <v>0</v>
      </c>
      <c r="L20" s="28"/>
      <c r="M20" s="28">
        <v>59.9</v>
      </c>
      <c r="N20" s="28"/>
      <c r="O20" s="28">
        <v>150</v>
      </c>
      <c r="P20" s="28"/>
      <c r="Q20" s="28">
        <v>33.33333333333333</v>
      </c>
      <c r="R20" s="28"/>
      <c r="S20" s="28">
        <v>49.999999999999986</v>
      </c>
      <c r="T20" s="28"/>
      <c r="U20" s="28">
        <v>39.85000000000001</v>
      </c>
      <c r="V20" s="28"/>
      <c r="W20" s="57">
        <f t="shared" si="1"/>
        <v>65.113</v>
      </c>
      <c r="X20" s="57"/>
      <c r="Y20" s="57">
        <f t="shared" si="2"/>
        <v>64.50324819928431</v>
      </c>
      <c r="Z20" s="56"/>
      <c r="AA20" s="57">
        <f t="shared" si="3"/>
        <v>35.49675180071569</v>
      </c>
    </row>
    <row r="21" spans="1:27" ht="12.75">
      <c r="A21" s="49" t="s">
        <v>32</v>
      </c>
      <c r="C21" s="60" t="s">
        <v>51</v>
      </c>
      <c r="D21" s="28"/>
      <c r="E21" s="28">
        <v>41.81818181818182</v>
      </c>
      <c r="F21" s="28"/>
      <c r="G21" s="28">
        <f t="shared" si="0"/>
        <v>171.875</v>
      </c>
      <c r="H21" s="28"/>
      <c r="I21" s="32">
        <v>100</v>
      </c>
      <c r="J21" s="32"/>
      <c r="K21" s="28">
        <v>0</v>
      </c>
      <c r="L21" s="28"/>
      <c r="M21" s="28">
        <v>53</v>
      </c>
      <c r="N21" s="28"/>
      <c r="O21" s="28">
        <v>151.35006249999998</v>
      </c>
      <c r="P21" s="28"/>
      <c r="Q21" s="28">
        <v>36</v>
      </c>
      <c r="R21" s="28"/>
      <c r="S21" s="28">
        <v>51.35006249999999</v>
      </c>
      <c r="T21" s="28"/>
      <c r="U21" s="28">
        <v>28.865470625</v>
      </c>
      <c r="V21" s="28"/>
      <c r="W21" s="57">
        <f t="shared" si="1"/>
        <v>58.61263745454546</v>
      </c>
      <c r="X21" s="57"/>
      <c r="Y21" s="57">
        <f t="shared" si="2"/>
        <v>71.34669865455574</v>
      </c>
      <c r="Z21" s="56"/>
      <c r="AA21" s="57">
        <f t="shared" si="3"/>
        <v>28.653301345444255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48</v>
      </c>
      <c r="D23" s="28"/>
      <c r="E23" s="28">
        <v>40</v>
      </c>
      <c r="F23" s="28"/>
      <c r="G23" s="28">
        <f t="shared" si="0"/>
        <v>166.66666666666669</v>
      </c>
      <c r="H23" s="28"/>
      <c r="I23" s="32">
        <v>100</v>
      </c>
      <c r="J23" s="32"/>
      <c r="K23" s="28">
        <v>0</v>
      </c>
      <c r="L23" s="28"/>
      <c r="M23" s="28">
        <v>20</v>
      </c>
      <c r="N23" s="28"/>
      <c r="O23" s="28">
        <v>0</v>
      </c>
      <c r="P23" s="28"/>
      <c r="Q23" s="28">
        <v>0</v>
      </c>
      <c r="R23" s="28"/>
      <c r="S23" s="28">
        <v>0</v>
      </c>
      <c r="T23" s="28"/>
      <c r="U23" s="28">
        <v>20</v>
      </c>
      <c r="V23" s="28"/>
      <c r="W23" s="57">
        <f t="shared" si="1"/>
        <v>52</v>
      </c>
      <c r="X23" s="57"/>
      <c r="Y23" s="57">
        <f t="shared" si="2"/>
        <v>76.92307692307693</v>
      </c>
      <c r="Z23" s="56"/>
      <c r="AA23" s="57">
        <f t="shared" si="3"/>
        <v>23.076923076923073</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43</v>
      </c>
      <c r="F25" s="28"/>
      <c r="G25" s="28">
        <f t="shared" si="0"/>
        <v>175.43859649122805</v>
      </c>
      <c r="H25" s="28"/>
      <c r="I25" s="32">
        <v>100</v>
      </c>
      <c r="J25" s="32"/>
      <c r="K25" s="28">
        <v>0</v>
      </c>
      <c r="L25" s="28"/>
      <c r="M25" s="28">
        <v>53.75</v>
      </c>
      <c r="N25" s="28"/>
      <c r="O25" s="28">
        <v>138.88888888888889</v>
      </c>
      <c r="P25" s="28"/>
      <c r="Q25" s="28">
        <v>27.999999999999996</v>
      </c>
      <c r="R25" s="28"/>
      <c r="S25" s="28">
        <v>38.888888888888886</v>
      </c>
      <c r="T25" s="28"/>
      <c r="U25" s="28">
        <v>35.763888888888886</v>
      </c>
      <c r="V25" s="28"/>
      <c r="W25" s="57">
        <f t="shared" si="1"/>
        <v>63.38541666666666</v>
      </c>
      <c r="X25" s="57"/>
      <c r="Y25" s="57">
        <f t="shared" si="2"/>
        <v>67.83894823336072</v>
      </c>
      <c r="Z25" s="56"/>
      <c r="AA25" s="57">
        <f t="shared" si="3"/>
        <v>32.16105176663928</v>
      </c>
    </row>
    <row r="26" spans="1:27" ht="12.75">
      <c r="A26" s="49" t="s">
        <v>36</v>
      </c>
      <c r="C26" s="60" t="s">
        <v>26</v>
      </c>
      <c r="D26" s="28"/>
      <c r="E26" s="28">
        <v>46.4</v>
      </c>
      <c r="F26" s="28"/>
      <c r="G26" s="28">
        <f t="shared" si="0"/>
        <v>186.56716417910448</v>
      </c>
      <c r="H26" s="28"/>
      <c r="I26" s="32">
        <v>100</v>
      </c>
      <c r="J26" s="32"/>
      <c r="K26" s="28">
        <v>0</v>
      </c>
      <c r="L26" s="28"/>
      <c r="M26" s="28">
        <v>50</v>
      </c>
      <c r="N26" s="28"/>
      <c r="O26" s="28">
        <v>186.6</v>
      </c>
      <c r="P26" s="28"/>
      <c r="Q26" s="28">
        <v>36</v>
      </c>
      <c r="R26" s="28"/>
      <c r="S26" s="28">
        <v>56.25</v>
      </c>
      <c r="T26" s="28"/>
      <c r="U26" s="28">
        <v>37.05</v>
      </c>
      <c r="V26" s="28"/>
      <c r="W26" s="57">
        <f t="shared" si="1"/>
        <v>66.2588</v>
      </c>
      <c r="X26" s="57"/>
      <c r="Y26" s="57">
        <f t="shared" si="2"/>
        <v>70.02843395896092</v>
      </c>
      <c r="Z26" s="56"/>
      <c r="AA26" s="57">
        <f t="shared" si="3"/>
        <v>29.971566041039075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36</v>
      </c>
      <c r="F31" s="28"/>
      <c r="G31" s="28">
        <f t="shared" si="0"/>
        <v>156.25</v>
      </c>
      <c r="H31" s="28"/>
      <c r="I31" s="32">
        <v>100</v>
      </c>
      <c r="J31" s="32"/>
      <c r="K31" s="28">
        <v>0</v>
      </c>
      <c r="L31" s="28"/>
      <c r="M31" s="28">
        <v>36</v>
      </c>
      <c r="N31" s="28"/>
      <c r="O31" s="28">
        <v>182</v>
      </c>
      <c r="P31" s="28"/>
      <c r="Q31" s="28">
        <v>36</v>
      </c>
      <c r="R31" s="28"/>
      <c r="S31" s="28">
        <v>65.52</v>
      </c>
      <c r="T31" s="28"/>
      <c r="U31" s="28">
        <v>0</v>
      </c>
      <c r="V31" s="28"/>
      <c r="W31" s="57">
        <f t="shared" si="1"/>
        <v>36</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72</v>
      </c>
      <c r="D34" s="28"/>
      <c r="E34" s="28">
        <v>23</v>
      </c>
      <c r="F34" s="28"/>
      <c r="G34" s="28">
        <f t="shared" si="0"/>
        <v>129.87012987012986</v>
      </c>
      <c r="H34" s="28"/>
      <c r="I34" s="32">
        <v>100</v>
      </c>
      <c r="J34" s="32"/>
      <c r="K34" s="28">
        <v>0</v>
      </c>
      <c r="L34" s="28"/>
      <c r="M34" s="28">
        <v>22</v>
      </c>
      <c r="N34" s="28"/>
      <c r="O34" s="28">
        <v>129.87012987012986</v>
      </c>
      <c r="P34" s="28"/>
      <c r="Q34" s="28">
        <v>0</v>
      </c>
      <c r="R34" s="28"/>
      <c r="S34" s="28">
        <v>0</v>
      </c>
      <c r="T34" s="28"/>
      <c r="U34" s="28">
        <v>28.57142857142857</v>
      </c>
      <c r="V34" s="28"/>
      <c r="W34" s="57">
        <f t="shared" si="1"/>
        <v>44.99999999999999</v>
      </c>
      <c r="X34" s="57"/>
      <c r="Y34" s="57">
        <f t="shared" si="2"/>
        <v>51.11111111111111</v>
      </c>
      <c r="Z34" s="56"/>
      <c r="AA34" s="57">
        <f t="shared" si="3"/>
        <v>48.8888888888889</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40.15</v>
      </c>
      <c r="F36" s="28"/>
      <c r="G36" s="28">
        <f t="shared" si="0"/>
        <v>167.0843776106934</v>
      </c>
      <c r="H36" s="28"/>
      <c r="I36" s="32">
        <v>100</v>
      </c>
      <c r="J36" s="32"/>
      <c r="K36" s="28">
        <v>25</v>
      </c>
      <c r="L36" s="28"/>
      <c r="M36" s="28">
        <v>25</v>
      </c>
      <c r="N36" s="28"/>
      <c r="O36" s="28">
        <v>0</v>
      </c>
      <c r="P36" s="28"/>
      <c r="Q36" s="28">
        <v>0</v>
      </c>
      <c r="R36" s="28"/>
      <c r="S36" s="28">
        <v>0</v>
      </c>
      <c r="T36" s="28"/>
      <c r="U36" s="28">
        <v>25</v>
      </c>
      <c r="V36" s="28"/>
      <c r="W36" s="57">
        <f t="shared" si="1"/>
        <v>55.1125</v>
      </c>
      <c r="X36" s="57"/>
      <c r="Y36" s="57">
        <f t="shared" si="2"/>
        <v>72.85098661828079</v>
      </c>
      <c r="Z36" s="56"/>
      <c r="AA36" s="57">
        <f t="shared" si="3"/>
        <v>27.14901338171921</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74</v>
      </c>
      <c r="D39" s="28"/>
      <c r="E39" s="28">
        <v>53</v>
      </c>
      <c r="F39" s="28"/>
      <c r="G39" s="28">
        <f t="shared" si="0"/>
        <v>212.76595744680853</v>
      </c>
      <c r="H39" s="28"/>
      <c r="I39" s="32">
        <v>100</v>
      </c>
      <c r="J39" s="32"/>
      <c r="K39" s="28">
        <v>0</v>
      </c>
      <c r="L39" s="28"/>
      <c r="M39" s="28">
        <v>66.16</v>
      </c>
      <c r="N39" s="28"/>
      <c r="O39" s="28">
        <v>0</v>
      </c>
      <c r="P39" s="28"/>
      <c r="Q39" s="28">
        <v>0</v>
      </c>
      <c r="R39" s="28"/>
      <c r="S39" s="28">
        <v>0</v>
      </c>
      <c r="T39" s="28"/>
      <c r="U39" s="28">
        <v>66.16</v>
      </c>
      <c r="V39" s="28"/>
      <c r="W39" s="57">
        <f t="shared" si="1"/>
        <v>84.0952</v>
      </c>
      <c r="X39" s="57"/>
      <c r="Y39" s="57">
        <f t="shared" si="2"/>
        <v>63.02381110931421</v>
      </c>
      <c r="Z39" s="56"/>
      <c r="AA39" s="57">
        <f t="shared" si="3"/>
        <v>36.97618889068579</v>
      </c>
    </row>
    <row r="40" spans="1:27" ht="12.75">
      <c r="A40" s="49" t="s">
        <v>88</v>
      </c>
      <c r="C40" s="60" t="s">
        <v>27</v>
      </c>
      <c r="D40" s="28"/>
      <c r="E40" s="28">
        <v>30.596539162112933</v>
      </c>
      <c r="F40" s="28"/>
      <c r="G40" s="28">
        <f t="shared" si="0"/>
        <v>144.0850337904337</v>
      </c>
      <c r="H40" s="28"/>
      <c r="I40" s="32">
        <v>100</v>
      </c>
      <c r="J40" s="32"/>
      <c r="K40" s="28">
        <v>0</v>
      </c>
      <c r="L40" s="28"/>
      <c r="M40" s="28">
        <v>40.879999999999995</v>
      </c>
      <c r="N40" s="28"/>
      <c r="O40" s="28">
        <v>0</v>
      </c>
      <c r="P40" s="28"/>
      <c r="Q40" s="28">
        <v>0</v>
      </c>
      <c r="R40" s="28"/>
      <c r="S40" s="28">
        <v>0</v>
      </c>
      <c r="T40" s="28"/>
      <c r="U40" s="28">
        <v>40.879999999999995</v>
      </c>
      <c r="V40" s="28"/>
      <c r="W40" s="57">
        <f t="shared" si="1"/>
        <v>58.96867395264116</v>
      </c>
      <c r="X40" s="57"/>
      <c r="Y40" s="57">
        <f t="shared" si="2"/>
        <v>51.886089869827465</v>
      </c>
      <c r="Z40" s="56"/>
      <c r="AA40" s="57">
        <f t="shared" si="3"/>
        <v>48.113910130172535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34</v>
      </c>
      <c r="F42" s="28"/>
      <c r="G42" s="28">
        <f t="shared" si="0"/>
        <v>151.51515151515153</v>
      </c>
      <c r="H42" s="28"/>
      <c r="I42" s="32">
        <v>100</v>
      </c>
      <c r="J42" s="32"/>
      <c r="K42" s="28">
        <v>0</v>
      </c>
      <c r="L42" s="28"/>
      <c r="M42" s="28">
        <v>40</v>
      </c>
      <c r="N42" s="28"/>
      <c r="O42" s="28">
        <v>133.33</v>
      </c>
      <c r="P42" s="28"/>
      <c r="Q42" s="28">
        <v>24.998124953123835</v>
      </c>
      <c r="R42" s="28"/>
      <c r="S42" s="28">
        <v>33.33000000000001</v>
      </c>
      <c r="T42" s="28"/>
      <c r="U42" s="28">
        <v>20.001999999999995</v>
      </c>
      <c r="V42" s="28"/>
      <c r="W42" s="57">
        <f t="shared" si="1"/>
        <v>47.20132</v>
      </c>
      <c r="X42" s="57"/>
      <c r="Y42" s="57">
        <f t="shared" si="2"/>
        <v>72.03188385409561</v>
      </c>
      <c r="Z42" s="56"/>
      <c r="AA42" s="57">
        <f t="shared" si="3"/>
        <v>27.968116145904382</v>
      </c>
    </row>
    <row r="43" spans="1:27" ht="12.75">
      <c r="A43" s="49" t="s">
        <v>102</v>
      </c>
      <c r="C43" s="60" t="s">
        <v>27</v>
      </c>
      <c r="D43" s="28"/>
      <c r="E43" s="28">
        <v>38.7</v>
      </c>
      <c r="F43" s="28"/>
      <c r="G43" s="28">
        <f t="shared" si="0"/>
        <v>163.1321370309951</v>
      </c>
      <c r="H43" s="28"/>
      <c r="I43" s="32">
        <v>100</v>
      </c>
      <c r="J43" s="32"/>
      <c r="K43" s="28">
        <v>0</v>
      </c>
      <c r="L43" s="28"/>
      <c r="M43" s="28">
        <v>34.2</v>
      </c>
      <c r="N43" s="28"/>
      <c r="O43" s="28">
        <v>0</v>
      </c>
      <c r="P43" s="28"/>
      <c r="Q43" s="28">
        <v>0</v>
      </c>
      <c r="R43" s="28"/>
      <c r="S43" s="28">
        <v>0</v>
      </c>
      <c r="T43" s="28"/>
      <c r="U43" s="28">
        <f>+(M43/100)*MAX(I43,O43)-S43</f>
        <v>34.2</v>
      </c>
      <c r="V43" s="28"/>
      <c r="W43" s="57">
        <f t="shared" si="1"/>
        <v>59.6646</v>
      </c>
      <c r="X43" s="57"/>
      <c r="Y43" s="57">
        <f t="shared" si="2"/>
        <v>64.86258183244335</v>
      </c>
      <c r="Z43" s="56"/>
      <c r="AA43" s="57">
        <f t="shared" si="3"/>
        <v>35.137418167556646</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T43 V13:V43 U13:U30 U34:U43">
    <cfRule type="cellIs" priority="57" dxfId="0" operator="equal" stopIfTrue="1">
      <formula>0</formula>
    </cfRule>
  </conditionalFormatting>
  <conditionalFormatting sqref="C19:V19">
    <cfRule type="cellIs" priority="56" dxfId="0" operator="equal" stopIfTrue="1">
      <formula>0</formula>
    </cfRule>
  </conditionalFormatting>
  <conditionalFormatting sqref="C24:V24">
    <cfRule type="cellIs" priority="55" dxfId="0" operator="equal" stopIfTrue="1">
      <formula>0</formula>
    </cfRule>
  </conditionalFormatting>
  <conditionalFormatting sqref="C27:V30">
    <cfRule type="cellIs" priority="54" dxfId="0" operator="equal" stopIfTrue="1">
      <formula>0</formula>
    </cfRule>
  </conditionalFormatting>
  <conditionalFormatting sqref="C35:V35">
    <cfRule type="cellIs" priority="53" dxfId="0" operator="equal" stopIfTrue="1">
      <formula>0</formula>
    </cfRule>
  </conditionalFormatting>
  <conditionalFormatting sqref="C41:V41">
    <cfRule type="cellIs" priority="52" dxfId="0" operator="equal" stopIfTrue="1">
      <formula>0</formula>
    </cfRule>
  </conditionalFormatting>
  <conditionalFormatting sqref="C37:V37">
    <cfRule type="cellIs" priority="51" dxfId="0" operator="equal" stopIfTrue="1">
      <formula>0</formula>
    </cfRule>
  </conditionalFormatting>
  <conditionalFormatting sqref="C17:V17">
    <cfRule type="cellIs" priority="50" dxfId="0" operator="equal" stopIfTrue="1">
      <formula>0</formula>
    </cfRule>
  </conditionalFormatting>
  <conditionalFormatting sqref="C22:V22">
    <cfRule type="cellIs" priority="49" dxfId="0" operator="equal" stopIfTrue="1">
      <formula>0</formula>
    </cfRule>
  </conditionalFormatting>
  <conditionalFormatting sqref="C17:V17">
    <cfRule type="cellIs" priority="48" dxfId="0" operator="equal" stopIfTrue="1">
      <formula>0</formula>
    </cfRule>
  </conditionalFormatting>
  <conditionalFormatting sqref="C17:V17">
    <cfRule type="cellIs" priority="47" dxfId="0" operator="equal" stopIfTrue="1">
      <formula>0</formula>
    </cfRule>
  </conditionalFormatting>
  <conditionalFormatting sqref="C17:AA17">
    <cfRule type="cellIs" priority="46" dxfId="0" operator="equal" stopIfTrue="1">
      <formula>0</formula>
    </cfRule>
  </conditionalFormatting>
  <conditionalFormatting sqref="C17:AA17">
    <cfRule type="cellIs" priority="45" dxfId="0" operator="equal" stopIfTrue="1">
      <formula>0</formula>
    </cfRule>
  </conditionalFormatting>
  <conditionalFormatting sqref="C17:AA17">
    <cfRule type="cellIs" priority="44" dxfId="0" operator="equal" stopIfTrue="1">
      <formula>0</formula>
    </cfRule>
  </conditionalFormatting>
  <conditionalFormatting sqref="C17:AA17">
    <cfRule type="cellIs" priority="43" dxfId="0" operator="equal" stopIfTrue="1">
      <formula>0</formula>
    </cfRule>
  </conditionalFormatting>
  <conditionalFormatting sqref="C19:V19">
    <cfRule type="cellIs" priority="42" dxfId="0" operator="equal" stopIfTrue="1">
      <formula>0</formula>
    </cfRule>
  </conditionalFormatting>
  <conditionalFormatting sqref="C19:V19">
    <cfRule type="cellIs" priority="41" dxfId="0" operator="equal" stopIfTrue="1">
      <formula>0</formula>
    </cfRule>
  </conditionalFormatting>
  <conditionalFormatting sqref="C19:AA19">
    <cfRule type="cellIs" priority="40" dxfId="0" operator="equal" stopIfTrue="1">
      <formula>0</formula>
    </cfRule>
  </conditionalFormatting>
  <conditionalFormatting sqref="C19:AA19">
    <cfRule type="cellIs" priority="39" dxfId="0" operator="equal" stopIfTrue="1">
      <formula>0</formula>
    </cfRule>
  </conditionalFormatting>
  <conditionalFormatting sqref="C19:AA19">
    <cfRule type="cellIs" priority="38" dxfId="0" operator="equal" stopIfTrue="1">
      <formula>0</formula>
    </cfRule>
  </conditionalFormatting>
  <conditionalFormatting sqref="C19:AA19">
    <cfRule type="cellIs" priority="37" dxfId="0" operator="equal" stopIfTrue="1">
      <formula>0</formula>
    </cfRule>
  </conditionalFormatting>
  <conditionalFormatting sqref="C22:V22">
    <cfRule type="cellIs" priority="36" dxfId="0" operator="equal" stopIfTrue="1">
      <formula>0</formula>
    </cfRule>
  </conditionalFormatting>
  <conditionalFormatting sqref="C22:V22">
    <cfRule type="cellIs" priority="35" dxfId="0" operator="equal" stopIfTrue="1">
      <formula>0</formula>
    </cfRule>
  </conditionalFormatting>
  <conditionalFormatting sqref="C22:AA22">
    <cfRule type="cellIs" priority="34" dxfId="0" operator="equal" stopIfTrue="1">
      <formula>0</formula>
    </cfRule>
  </conditionalFormatting>
  <conditionalFormatting sqref="C22:AA22">
    <cfRule type="cellIs" priority="33" dxfId="0" operator="equal" stopIfTrue="1">
      <formula>0</formula>
    </cfRule>
  </conditionalFormatting>
  <conditionalFormatting sqref="C22:AA22">
    <cfRule type="cellIs" priority="32" dxfId="0" operator="equal" stopIfTrue="1">
      <formula>0</formula>
    </cfRule>
  </conditionalFormatting>
  <conditionalFormatting sqref="C22:AA22">
    <cfRule type="cellIs" priority="31" dxfId="0" operator="equal" stopIfTrue="1">
      <formula>0</formula>
    </cfRule>
  </conditionalFormatting>
  <conditionalFormatting sqref="C24:V24">
    <cfRule type="cellIs" priority="30" dxfId="0" operator="equal" stopIfTrue="1">
      <formula>0</formula>
    </cfRule>
  </conditionalFormatting>
  <conditionalFormatting sqref="C24:V24">
    <cfRule type="cellIs" priority="29" dxfId="0" operator="equal" stopIfTrue="1">
      <formula>0</formula>
    </cfRule>
  </conditionalFormatting>
  <conditionalFormatting sqref="C24:AA24">
    <cfRule type="cellIs" priority="28" dxfId="0" operator="equal" stopIfTrue="1">
      <formula>0</formula>
    </cfRule>
  </conditionalFormatting>
  <conditionalFormatting sqref="C24:AA24">
    <cfRule type="cellIs" priority="27" dxfId="0" operator="equal" stopIfTrue="1">
      <formula>0</formula>
    </cfRule>
  </conditionalFormatting>
  <conditionalFormatting sqref="C24:AA24">
    <cfRule type="cellIs" priority="26" dxfId="0" operator="equal" stopIfTrue="1">
      <formula>0</formula>
    </cfRule>
  </conditionalFormatting>
  <conditionalFormatting sqref="C24:AA24">
    <cfRule type="cellIs" priority="25" dxfId="0" operator="equal" stopIfTrue="1">
      <formula>0</formula>
    </cfRule>
  </conditionalFormatting>
  <conditionalFormatting sqref="C27:V30">
    <cfRule type="cellIs" priority="24" dxfId="0" operator="equal" stopIfTrue="1">
      <formula>0</formula>
    </cfRule>
  </conditionalFormatting>
  <conditionalFormatting sqref="C27:V30">
    <cfRule type="cellIs" priority="23" dxfId="0" operator="equal" stopIfTrue="1">
      <formula>0</formula>
    </cfRule>
  </conditionalFormatting>
  <conditionalFormatting sqref="C27:AA30">
    <cfRule type="cellIs" priority="22" dxfId="0" operator="equal" stopIfTrue="1">
      <formula>0</formula>
    </cfRule>
  </conditionalFormatting>
  <conditionalFormatting sqref="C27:AA30">
    <cfRule type="cellIs" priority="21" dxfId="0" operator="equal" stopIfTrue="1">
      <formula>0</formula>
    </cfRule>
  </conditionalFormatting>
  <conditionalFormatting sqref="C27:AA30">
    <cfRule type="cellIs" priority="20" dxfId="0" operator="equal" stopIfTrue="1">
      <formula>0</formula>
    </cfRule>
  </conditionalFormatting>
  <conditionalFormatting sqref="C27:AA30">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AA35">
    <cfRule type="cellIs" priority="16" dxfId="0" operator="equal" stopIfTrue="1">
      <formula>0</formula>
    </cfRule>
  </conditionalFormatting>
  <conditionalFormatting sqref="C35:AA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7:V37">
    <cfRule type="cellIs" priority="12" dxfId="0" operator="equal" stopIfTrue="1">
      <formula>0</formula>
    </cfRule>
  </conditionalFormatting>
  <conditionalFormatting sqref="C37:V37">
    <cfRule type="cellIs" priority="11" dxfId="0" operator="equal" stopIfTrue="1">
      <formula>0</formula>
    </cfRule>
  </conditionalFormatting>
  <conditionalFormatting sqref="C37:AA37">
    <cfRule type="cellIs" priority="10" dxfId="0" operator="equal" stopIfTrue="1">
      <formula>0</formula>
    </cfRule>
  </conditionalFormatting>
  <conditionalFormatting sqref="C37:AA37">
    <cfRule type="cellIs" priority="9" dxfId="0" operator="equal" stopIfTrue="1">
      <formula>0</formula>
    </cfRule>
  </conditionalFormatting>
  <conditionalFormatting sqref="C37:AA37">
    <cfRule type="cellIs" priority="8" dxfId="0" operator="equal" stopIfTrue="1">
      <formula>0</formula>
    </cfRule>
  </conditionalFormatting>
  <conditionalFormatting sqref="C37:AA37">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75</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39</v>
      </c>
      <c r="F13" s="28"/>
      <c r="G13" s="28">
        <f>100/(1-E13/100)</f>
        <v>163.9344262295082</v>
      </c>
      <c r="H13" s="28"/>
      <c r="I13" s="32">
        <v>100</v>
      </c>
      <c r="J13" s="32"/>
      <c r="K13" s="28">
        <v>0</v>
      </c>
      <c r="L13" s="28"/>
      <c r="M13" s="28">
        <v>49.25</v>
      </c>
      <c r="N13" s="28"/>
      <c r="O13" s="28">
        <v>163.9344262295082</v>
      </c>
      <c r="P13" s="28"/>
      <c r="Q13" s="28">
        <v>39</v>
      </c>
      <c r="R13" s="28"/>
      <c r="S13" s="28">
        <v>63.934426229508205</v>
      </c>
      <c r="T13" s="28"/>
      <c r="U13" s="28">
        <v>16.803278688524586</v>
      </c>
      <c r="V13" s="28"/>
      <c r="W13" s="57">
        <f>(G13-I13+U13)/G13*100</f>
        <v>49.25</v>
      </c>
      <c r="X13" s="57"/>
      <c r="Y13" s="57">
        <f>((G13-I13)/((G13-I13)+U13))*100</f>
        <v>79.18781725888326</v>
      </c>
      <c r="Z13" s="56"/>
      <c r="AA13" s="57">
        <f>(U13/((G13-I13)+U13))*100</f>
        <v>20.812182741116743</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43</v>
      </c>
      <c r="F15" s="28"/>
      <c r="G15" s="28">
        <f t="shared" si="0"/>
        <v>175.43859649122805</v>
      </c>
      <c r="H15" s="28"/>
      <c r="I15" s="32">
        <v>100</v>
      </c>
      <c r="J15" s="32"/>
      <c r="K15" s="28">
        <v>0</v>
      </c>
      <c r="L15" s="28"/>
      <c r="M15" s="28">
        <v>25</v>
      </c>
      <c r="N15" s="28"/>
      <c r="O15" s="28">
        <v>0</v>
      </c>
      <c r="P15" s="28"/>
      <c r="Q15" s="28">
        <v>0</v>
      </c>
      <c r="R15" s="28"/>
      <c r="S15" s="28">
        <v>0</v>
      </c>
      <c r="T15" s="28"/>
      <c r="U15" s="28">
        <v>25</v>
      </c>
      <c r="V15" s="28"/>
      <c r="W15" s="57">
        <f t="shared" si="1"/>
        <v>57.25</v>
      </c>
      <c r="X15" s="57"/>
      <c r="Y15" s="57">
        <f t="shared" si="2"/>
        <v>75.10917030567686</v>
      </c>
      <c r="Z15" s="56"/>
      <c r="AA15" s="57">
        <f t="shared" si="3"/>
        <v>24.89082969432315</v>
      </c>
    </row>
    <row r="16" spans="1:27" ht="12.75">
      <c r="A16" s="49" t="s">
        <v>28</v>
      </c>
      <c r="C16" s="60" t="s">
        <v>29</v>
      </c>
      <c r="D16" s="28"/>
      <c r="E16" s="28">
        <v>41.34</v>
      </c>
      <c r="F16" s="28"/>
      <c r="G16" s="28">
        <f t="shared" si="0"/>
        <v>170.47391749062393</v>
      </c>
      <c r="H16" s="28"/>
      <c r="I16" s="32">
        <v>100</v>
      </c>
      <c r="J16" s="32"/>
      <c r="K16" s="28">
        <v>0</v>
      </c>
      <c r="L16" s="28"/>
      <c r="M16" s="28">
        <v>46.035</v>
      </c>
      <c r="N16" s="28"/>
      <c r="O16" s="28">
        <v>125</v>
      </c>
      <c r="P16" s="28"/>
      <c r="Q16" s="28">
        <v>13.52995</v>
      </c>
      <c r="R16" s="28"/>
      <c r="S16" s="28">
        <v>16.9124375</v>
      </c>
      <c r="T16" s="28"/>
      <c r="U16" s="28">
        <v>40.63131249999999</v>
      </c>
      <c r="V16" s="28"/>
      <c r="W16" s="57">
        <f t="shared" si="1"/>
        <v>65.17432791249999</v>
      </c>
      <c r="X16" s="57"/>
      <c r="Y16" s="57">
        <f t="shared" si="2"/>
        <v>63.429883090626035</v>
      </c>
      <c r="Z16" s="56"/>
      <c r="AA16" s="57">
        <f t="shared" si="3"/>
        <v>36.570116909373965</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50</v>
      </c>
      <c r="F18" s="28"/>
      <c r="G18" s="28">
        <f t="shared" si="0"/>
        <v>200</v>
      </c>
      <c r="H18" s="28"/>
      <c r="I18" s="32">
        <v>100</v>
      </c>
      <c r="J18" s="32"/>
      <c r="K18" s="28" t="s">
        <v>56</v>
      </c>
      <c r="L18" s="28"/>
      <c r="M18" s="28">
        <v>57.63</v>
      </c>
      <c r="N18" s="28"/>
      <c r="O18" s="28">
        <v>125</v>
      </c>
      <c r="P18" s="28"/>
      <c r="Q18" s="28">
        <v>0.2</v>
      </c>
      <c r="R18" s="28"/>
      <c r="S18" s="28">
        <v>25</v>
      </c>
      <c r="T18" s="28"/>
      <c r="U18" s="28">
        <v>47.03750000000001</v>
      </c>
      <c r="V18" s="28"/>
      <c r="W18" s="57">
        <f t="shared" si="1"/>
        <v>73.51875000000001</v>
      </c>
      <c r="X18" s="57"/>
      <c r="Y18" s="57">
        <f t="shared" si="2"/>
        <v>68.00986142990733</v>
      </c>
      <c r="Z18" s="56"/>
      <c r="AA18" s="57">
        <f t="shared" si="3"/>
        <v>31.990138570092665</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42</v>
      </c>
      <c r="F20" s="28"/>
      <c r="G20" s="28">
        <f t="shared" si="0"/>
        <v>172.41379310344826</v>
      </c>
      <c r="H20" s="28"/>
      <c r="I20" s="32">
        <v>100</v>
      </c>
      <c r="J20" s="32"/>
      <c r="K20" s="28">
        <v>0</v>
      </c>
      <c r="L20" s="28"/>
      <c r="M20" s="28">
        <v>58.8</v>
      </c>
      <c r="N20" s="28"/>
      <c r="O20" s="28">
        <v>150</v>
      </c>
      <c r="P20" s="28"/>
      <c r="Q20" s="28">
        <v>33.33333333333333</v>
      </c>
      <c r="R20" s="28"/>
      <c r="S20" s="28">
        <v>49.999999999999986</v>
      </c>
      <c r="T20" s="28"/>
      <c r="U20" s="28">
        <v>38.2</v>
      </c>
      <c r="V20" s="28"/>
      <c r="W20" s="57">
        <f t="shared" si="1"/>
        <v>64.156</v>
      </c>
      <c r="X20" s="57"/>
      <c r="Y20" s="57">
        <f t="shared" si="2"/>
        <v>65.46542801920319</v>
      </c>
      <c r="Z20" s="56"/>
      <c r="AA20" s="57">
        <f t="shared" si="3"/>
        <v>34.53457198079681</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48</v>
      </c>
      <c r="D23" s="28"/>
      <c r="E23" s="28">
        <v>50</v>
      </c>
      <c r="F23" s="28"/>
      <c r="G23" s="28">
        <f t="shared" si="0"/>
        <v>200</v>
      </c>
      <c r="H23" s="28"/>
      <c r="I23" s="32">
        <v>100</v>
      </c>
      <c r="J23" s="32"/>
      <c r="K23" s="28">
        <v>0</v>
      </c>
      <c r="L23" s="28"/>
      <c r="M23" s="28">
        <v>20</v>
      </c>
      <c r="N23" s="28"/>
      <c r="O23" s="28">
        <v>0</v>
      </c>
      <c r="P23" s="28"/>
      <c r="Q23" s="28">
        <v>0</v>
      </c>
      <c r="R23" s="28"/>
      <c r="S23" s="28">
        <v>0</v>
      </c>
      <c r="T23" s="28"/>
      <c r="U23" s="28">
        <v>20</v>
      </c>
      <c r="V23" s="28"/>
      <c r="W23" s="57">
        <f t="shared" si="1"/>
        <v>60</v>
      </c>
      <c r="X23" s="57"/>
      <c r="Y23" s="57">
        <f t="shared" si="2"/>
        <v>83.33333333333334</v>
      </c>
      <c r="Z23" s="56"/>
      <c r="AA23" s="57">
        <f t="shared" si="3"/>
        <v>16.666666666666664</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44</v>
      </c>
      <c r="F25" s="28"/>
      <c r="G25" s="28">
        <f t="shared" si="0"/>
        <v>178.57142857142856</v>
      </c>
      <c r="H25" s="28"/>
      <c r="I25" s="32">
        <v>100</v>
      </c>
      <c r="J25" s="32"/>
      <c r="K25" s="28">
        <v>0</v>
      </c>
      <c r="L25" s="28"/>
      <c r="M25" s="28">
        <v>56.5</v>
      </c>
      <c r="N25" s="28"/>
      <c r="O25" s="28">
        <v>140.9313725490196</v>
      </c>
      <c r="P25" s="28"/>
      <c r="Q25" s="28">
        <v>29.04347826086957</v>
      </c>
      <c r="R25" s="28"/>
      <c r="S25" s="28">
        <v>40.93137254901961</v>
      </c>
      <c r="T25" s="28"/>
      <c r="U25" s="28">
        <v>38.694852941176464</v>
      </c>
      <c r="V25" s="28"/>
      <c r="W25" s="57">
        <f t="shared" si="1"/>
        <v>65.66911764705881</v>
      </c>
      <c r="X25" s="57"/>
      <c r="Y25" s="57">
        <f t="shared" si="2"/>
        <v>67.00257529951853</v>
      </c>
      <c r="Z25" s="56"/>
      <c r="AA25" s="57">
        <f t="shared" si="3"/>
        <v>32.99742470048147</v>
      </c>
    </row>
    <row r="26" spans="1:27" ht="12.75">
      <c r="A26" s="49" t="s">
        <v>36</v>
      </c>
      <c r="C26" s="60" t="s">
        <v>26</v>
      </c>
      <c r="D26" s="28"/>
      <c r="E26" s="28">
        <v>46.4</v>
      </c>
      <c r="F26" s="28"/>
      <c r="G26" s="28">
        <f t="shared" si="0"/>
        <v>186.56716417910448</v>
      </c>
      <c r="H26" s="28"/>
      <c r="I26" s="32">
        <v>100</v>
      </c>
      <c r="J26" s="32"/>
      <c r="K26" s="28">
        <v>0</v>
      </c>
      <c r="L26" s="28"/>
      <c r="M26" s="28">
        <v>50</v>
      </c>
      <c r="N26" s="28"/>
      <c r="O26" s="28">
        <v>186.6</v>
      </c>
      <c r="P26" s="28"/>
      <c r="Q26" s="28">
        <v>36</v>
      </c>
      <c r="R26" s="28"/>
      <c r="S26" s="28">
        <v>56.25</v>
      </c>
      <c r="T26" s="28"/>
      <c r="U26" s="28">
        <v>37.05</v>
      </c>
      <c r="V26" s="28"/>
      <c r="W26" s="57">
        <f t="shared" si="1"/>
        <v>66.2588</v>
      </c>
      <c r="X26" s="57"/>
      <c r="Y26" s="57">
        <f t="shared" si="2"/>
        <v>70.02843395896092</v>
      </c>
      <c r="Z26" s="56"/>
      <c r="AA26" s="57">
        <f t="shared" si="3"/>
        <v>29.971566041039075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37</v>
      </c>
      <c r="F31" s="28"/>
      <c r="G31" s="28">
        <f t="shared" si="0"/>
        <v>158.73015873015873</v>
      </c>
      <c r="H31" s="28"/>
      <c r="I31" s="32">
        <v>100</v>
      </c>
      <c r="J31" s="32"/>
      <c r="K31" s="28">
        <v>10</v>
      </c>
      <c r="L31" s="28"/>
      <c r="M31" s="28">
        <v>10</v>
      </c>
      <c r="N31" s="28"/>
      <c r="O31" s="28">
        <v>0</v>
      </c>
      <c r="P31" s="28"/>
      <c r="Q31" s="28">
        <v>0</v>
      </c>
      <c r="R31" s="28"/>
      <c r="S31" s="28">
        <v>0</v>
      </c>
      <c r="T31" s="28"/>
      <c r="U31" s="28">
        <v>10</v>
      </c>
      <c r="V31" s="28"/>
      <c r="W31" s="57">
        <f>(G31-I31+U31)/G31*100</f>
        <v>43.3</v>
      </c>
      <c r="X31" s="57"/>
      <c r="Y31" s="57">
        <f t="shared" si="2"/>
        <v>85.45034642032333</v>
      </c>
      <c r="Z31" s="56"/>
      <c r="AA31" s="57">
        <f t="shared" si="3"/>
        <v>14.549653579676674</v>
      </c>
    </row>
    <row r="32" spans="1:27" ht="12.75">
      <c r="A32" s="49" t="s">
        <v>87</v>
      </c>
      <c r="C32" s="60" t="s">
        <v>27</v>
      </c>
      <c r="D32" s="28"/>
      <c r="E32" s="28">
        <v>35</v>
      </c>
      <c r="F32" s="28"/>
      <c r="G32" s="28">
        <f t="shared" si="0"/>
        <v>153.84615384615384</v>
      </c>
      <c r="H32" s="28"/>
      <c r="I32" s="32">
        <v>100</v>
      </c>
      <c r="J32" s="32"/>
      <c r="K32" s="28">
        <v>0</v>
      </c>
      <c r="L32" s="28"/>
      <c r="M32" s="28">
        <v>72</v>
      </c>
      <c r="N32" s="28"/>
      <c r="O32" s="28">
        <v>0</v>
      </c>
      <c r="P32" s="28"/>
      <c r="Q32" s="28">
        <v>0</v>
      </c>
      <c r="R32" s="28"/>
      <c r="S32" s="28">
        <v>0</v>
      </c>
      <c r="T32" s="28"/>
      <c r="U32" s="28">
        <v>72</v>
      </c>
      <c r="V32" s="28"/>
      <c r="W32" s="57">
        <f t="shared" si="1"/>
        <v>81.8</v>
      </c>
      <c r="X32" s="57"/>
      <c r="Y32" s="57">
        <f t="shared" si="2"/>
        <v>42.78728606356968</v>
      </c>
      <c r="Z32" s="56"/>
      <c r="AA32" s="57">
        <f t="shared" si="3"/>
        <v>57.212713936430326</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72</v>
      </c>
      <c r="D34" s="28"/>
      <c r="E34" s="28">
        <v>23</v>
      </c>
      <c r="F34" s="28"/>
      <c r="G34" s="28">
        <f t="shared" si="0"/>
        <v>129.87012987012986</v>
      </c>
      <c r="H34" s="28"/>
      <c r="I34" s="32">
        <v>100</v>
      </c>
      <c r="J34" s="32"/>
      <c r="K34" s="28">
        <v>0</v>
      </c>
      <c r="L34" s="28"/>
      <c r="M34" s="28">
        <v>24.6</v>
      </c>
      <c r="N34" s="28"/>
      <c r="O34" s="28">
        <v>129.87012987012986</v>
      </c>
      <c r="P34" s="28"/>
      <c r="Q34" s="28">
        <v>0</v>
      </c>
      <c r="R34" s="28"/>
      <c r="S34" s="28">
        <v>0</v>
      </c>
      <c r="T34" s="28"/>
      <c r="U34" s="28">
        <v>31.948051948051948</v>
      </c>
      <c r="V34" s="28"/>
      <c r="W34" s="57">
        <f t="shared" si="1"/>
        <v>47.599999999999994</v>
      </c>
      <c r="X34" s="57"/>
      <c r="Y34" s="57">
        <f t="shared" si="2"/>
        <v>48.31932773109243</v>
      </c>
      <c r="Z34" s="56"/>
      <c r="AA34" s="57">
        <f t="shared" si="3"/>
        <v>51.68067226890757</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40.15</v>
      </c>
      <c r="F36" s="28"/>
      <c r="G36" s="28">
        <f t="shared" si="0"/>
        <v>167.0843776106934</v>
      </c>
      <c r="H36" s="28"/>
      <c r="I36" s="32">
        <v>100</v>
      </c>
      <c r="J36" s="32"/>
      <c r="K36" s="28">
        <v>25</v>
      </c>
      <c r="L36" s="28"/>
      <c r="M36" s="28">
        <v>25</v>
      </c>
      <c r="N36" s="28"/>
      <c r="O36" s="28">
        <v>0</v>
      </c>
      <c r="P36" s="28"/>
      <c r="Q36" s="28">
        <v>0</v>
      </c>
      <c r="R36" s="28"/>
      <c r="S36" s="28">
        <v>0</v>
      </c>
      <c r="T36" s="28"/>
      <c r="U36" s="28">
        <v>25</v>
      </c>
      <c r="V36" s="28"/>
      <c r="W36" s="57">
        <f t="shared" si="1"/>
        <v>55.1125</v>
      </c>
      <c r="X36" s="57"/>
      <c r="Y36" s="57">
        <f t="shared" si="2"/>
        <v>72.85098661828079</v>
      </c>
      <c r="Z36" s="56"/>
      <c r="AA36" s="57">
        <f t="shared" si="3"/>
        <v>27.14901338171921</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74</v>
      </c>
      <c r="D39" s="28"/>
      <c r="E39" s="28">
        <v>60.1</v>
      </c>
      <c r="F39" s="28"/>
      <c r="G39" s="28">
        <f t="shared" si="0"/>
        <v>250.62656641604008</v>
      </c>
      <c r="H39" s="28"/>
      <c r="I39" s="32">
        <v>100</v>
      </c>
      <c r="J39" s="32"/>
      <c r="K39" s="28">
        <v>0</v>
      </c>
      <c r="L39" s="28"/>
      <c r="M39" s="28">
        <v>72.8</v>
      </c>
      <c r="N39" s="28"/>
      <c r="O39" s="28">
        <v>0</v>
      </c>
      <c r="P39" s="28"/>
      <c r="Q39" s="28">
        <v>0</v>
      </c>
      <c r="R39" s="28"/>
      <c r="S39" s="28">
        <v>0</v>
      </c>
      <c r="T39" s="28"/>
      <c r="U39" s="28">
        <v>72.8</v>
      </c>
      <c r="V39" s="28"/>
      <c r="W39" s="57">
        <f t="shared" si="1"/>
        <v>89.1472</v>
      </c>
      <c r="X39" s="57"/>
      <c r="Y39" s="57">
        <f t="shared" si="2"/>
        <v>67.41658739702424</v>
      </c>
      <c r="Z39" s="56"/>
      <c r="AA39" s="57">
        <f t="shared" si="3"/>
        <v>32.583412602975756</v>
      </c>
    </row>
    <row r="40" spans="1:27" ht="12.75">
      <c r="A40" s="49" t="s">
        <v>88</v>
      </c>
      <c r="C40" s="60" t="s">
        <v>27</v>
      </c>
      <c r="D40" s="28"/>
      <c r="E40" s="28">
        <v>30.596539162112933</v>
      </c>
      <c r="F40" s="28"/>
      <c r="G40" s="28">
        <f t="shared" si="0"/>
        <v>144.0850337904337</v>
      </c>
      <c r="H40" s="28"/>
      <c r="I40" s="32">
        <v>100</v>
      </c>
      <c r="J40" s="32"/>
      <c r="K40" s="28">
        <v>0</v>
      </c>
      <c r="L40" s="28"/>
      <c r="M40" s="28">
        <v>40.879999999999995</v>
      </c>
      <c r="N40" s="28"/>
      <c r="O40" s="28">
        <v>0</v>
      </c>
      <c r="P40" s="28"/>
      <c r="Q40" s="28">
        <v>0</v>
      </c>
      <c r="R40" s="28"/>
      <c r="S40" s="28">
        <v>0</v>
      </c>
      <c r="T40" s="28"/>
      <c r="U40" s="28">
        <v>40.879999999999995</v>
      </c>
      <c r="V40" s="28"/>
      <c r="W40" s="57">
        <f t="shared" si="1"/>
        <v>58.96867395264116</v>
      </c>
      <c r="X40" s="57"/>
      <c r="Y40" s="57">
        <f t="shared" si="2"/>
        <v>51.886089869827465</v>
      </c>
      <c r="Z40" s="56"/>
      <c r="AA40" s="57">
        <f t="shared" si="3"/>
        <v>48.113910130172535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35</v>
      </c>
      <c r="F42" s="28"/>
      <c r="G42" s="28">
        <f t="shared" si="0"/>
        <v>153.84615384615384</v>
      </c>
      <c r="H42" s="28"/>
      <c r="I42" s="32">
        <v>100</v>
      </c>
      <c r="J42" s="32"/>
      <c r="K42" s="28">
        <v>0</v>
      </c>
      <c r="L42" s="28"/>
      <c r="M42" s="28">
        <v>40</v>
      </c>
      <c r="N42" s="28"/>
      <c r="O42" s="28">
        <v>133.33</v>
      </c>
      <c r="P42" s="28"/>
      <c r="Q42" s="28">
        <v>24.998124953123835</v>
      </c>
      <c r="R42" s="28"/>
      <c r="S42" s="28">
        <v>33.33000000000001</v>
      </c>
      <c r="T42" s="28"/>
      <c r="U42" s="28">
        <v>20.001999999999995</v>
      </c>
      <c r="V42" s="28"/>
      <c r="W42" s="57">
        <f t="shared" si="1"/>
        <v>48.00129999999999</v>
      </c>
      <c r="X42" s="57"/>
      <c r="Y42" s="57">
        <f t="shared" si="2"/>
        <v>72.9146918937612</v>
      </c>
      <c r="Z42" s="56"/>
      <c r="AA42" s="57">
        <f t="shared" si="3"/>
        <v>27.085308106238788</v>
      </c>
    </row>
    <row r="43" spans="1:27" ht="12.75">
      <c r="A43" s="49" t="s">
        <v>102</v>
      </c>
      <c r="C43" s="60" t="s">
        <v>27</v>
      </c>
      <c r="D43" s="28"/>
      <c r="E43" s="28">
        <v>38.7</v>
      </c>
      <c r="F43" s="28"/>
      <c r="G43" s="28">
        <f t="shared" si="0"/>
        <v>163.1321370309951</v>
      </c>
      <c r="H43" s="28"/>
      <c r="I43" s="32">
        <v>100</v>
      </c>
      <c r="J43" s="32"/>
      <c r="K43" s="28">
        <v>0</v>
      </c>
      <c r="L43" s="28"/>
      <c r="M43" s="28">
        <v>34.1</v>
      </c>
      <c r="N43" s="28"/>
      <c r="O43" s="28">
        <v>0</v>
      </c>
      <c r="P43" s="28"/>
      <c r="Q43" s="28">
        <v>0</v>
      </c>
      <c r="R43" s="28"/>
      <c r="S43" s="28">
        <v>0</v>
      </c>
      <c r="T43" s="28"/>
      <c r="U43" s="28">
        <f>+(M43/100)*MAX(I43,O43)-S43</f>
        <v>34.1</v>
      </c>
      <c r="V43" s="28"/>
      <c r="W43" s="57">
        <f t="shared" si="1"/>
        <v>59.60329999999999</v>
      </c>
      <c r="X43" s="57"/>
      <c r="Y43" s="57">
        <f t="shared" si="2"/>
        <v>64.92929082785685</v>
      </c>
      <c r="Z43" s="56"/>
      <c r="AA43" s="57">
        <f t="shared" si="3"/>
        <v>35.07070917214316</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34:U43 V13:V43 U13:U32 C13:L43 N13:T43 M13:M30 M32:M43">
    <cfRule type="cellIs" priority="42" dxfId="0" operator="equal" stopIfTrue="1">
      <formula>0</formula>
    </cfRule>
  </conditionalFormatting>
  <conditionalFormatting sqref="C19:V19">
    <cfRule type="cellIs" priority="41" dxfId="0" operator="equal" stopIfTrue="1">
      <formula>0</formula>
    </cfRule>
  </conditionalFormatting>
  <conditionalFormatting sqref="C24:V24">
    <cfRule type="cellIs" priority="40" dxfId="0" operator="equal" stopIfTrue="1">
      <formula>0</formula>
    </cfRule>
  </conditionalFormatting>
  <conditionalFormatting sqref="C27:V30">
    <cfRule type="cellIs" priority="39" dxfId="0" operator="equal" stopIfTrue="1">
      <formula>0</formula>
    </cfRule>
  </conditionalFormatting>
  <conditionalFormatting sqref="C35:V35">
    <cfRule type="cellIs" priority="38" dxfId="0" operator="equal" stopIfTrue="1">
      <formula>0</formula>
    </cfRule>
  </conditionalFormatting>
  <conditionalFormatting sqref="C41:V41">
    <cfRule type="cellIs" priority="37" dxfId="0" operator="equal" stopIfTrue="1">
      <formula>0</formula>
    </cfRule>
  </conditionalFormatting>
  <conditionalFormatting sqref="C37:V37">
    <cfRule type="cellIs" priority="36" dxfId="0" operator="equal" stopIfTrue="1">
      <formula>0</formula>
    </cfRule>
  </conditionalFormatting>
  <conditionalFormatting sqref="C17:V17">
    <cfRule type="cellIs" priority="35" dxfId="0" operator="equal" stopIfTrue="1">
      <formula>0</formula>
    </cfRule>
  </conditionalFormatting>
  <conditionalFormatting sqref="C22:V22">
    <cfRule type="cellIs" priority="34" dxfId="0" operator="equal" stopIfTrue="1">
      <formula>0</formula>
    </cfRule>
  </conditionalFormatting>
  <conditionalFormatting sqref="C17:AA17">
    <cfRule type="cellIs" priority="33" dxfId="0" operator="equal" stopIfTrue="1">
      <formula>0</formula>
    </cfRule>
  </conditionalFormatting>
  <conditionalFormatting sqref="C17:AA17">
    <cfRule type="cellIs" priority="32" dxfId="0" operator="equal" stopIfTrue="1">
      <formula>0</formula>
    </cfRule>
  </conditionalFormatting>
  <conditionalFormatting sqref="C17:AA17">
    <cfRule type="cellIs" priority="31" dxfId="0" operator="equal" stopIfTrue="1">
      <formula>0</formula>
    </cfRule>
  </conditionalFormatting>
  <conditionalFormatting sqref="C17:AA17">
    <cfRule type="cellIs" priority="30" dxfId="0" operator="equal" stopIfTrue="1">
      <formula>0</formula>
    </cfRule>
  </conditionalFormatting>
  <conditionalFormatting sqref="C19:AA19">
    <cfRule type="cellIs" priority="29" dxfId="0" operator="equal" stopIfTrue="1">
      <formula>0</formula>
    </cfRule>
  </conditionalFormatting>
  <conditionalFormatting sqref="C19:AA19">
    <cfRule type="cellIs" priority="28" dxfId="0" operator="equal" stopIfTrue="1">
      <formula>0</formula>
    </cfRule>
  </conditionalFormatting>
  <conditionalFormatting sqref="C19:AA19">
    <cfRule type="cellIs" priority="27" dxfId="0" operator="equal" stopIfTrue="1">
      <formula>0</formula>
    </cfRule>
  </conditionalFormatting>
  <conditionalFormatting sqref="C19:AA19">
    <cfRule type="cellIs" priority="26" dxfId="0" operator="equal" stopIfTrue="1">
      <formula>0</formula>
    </cfRule>
  </conditionalFormatting>
  <conditionalFormatting sqref="C22:AA22">
    <cfRule type="cellIs" priority="25" dxfId="0" operator="equal" stopIfTrue="1">
      <formula>0</formula>
    </cfRule>
  </conditionalFormatting>
  <conditionalFormatting sqref="C22:AA22">
    <cfRule type="cellIs" priority="24" dxfId="0" operator="equal" stopIfTrue="1">
      <formula>0</formula>
    </cfRule>
  </conditionalFormatting>
  <conditionalFormatting sqref="C22:AA22">
    <cfRule type="cellIs" priority="23" dxfId="0" operator="equal" stopIfTrue="1">
      <formula>0</formula>
    </cfRule>
  </conditionalFormatting>
  <conditionalFormatting sqref="C22:AA22">
    <cfRule type="cellIs" priority="22" dxfId="0" operator="equal" stopIfTrue="1">
      <formula>0</formula>
    </cfRule>
  </conditionalFormatting>
  <conditionalFormatting sqref="C24:AA24">
    <cfRule type="cellIs" priority="21" dxfId="0" operator="equal" stopIfTrue="1">
      <formula>0</formula>
    </cfRule>
  </conditionalFormatting>
  <conditionalFormatting sqref="C24:AA24">
    <cfRule type="cellIs" priority="20" dxfId="0" operator="equal" stopIfTrue="1">
      <formula>0</formula>
    </cfRule>
  </conditionalFormatting>
  <conditionalFormatting sqref="C24:AA24">
    <cfRule type="cellIs" priority="19" dxfId="0" operator="equal" stopIfTrue="1">
      <formula>0</formula>
    </cfRule>
  </conditionalFormatting>
  <conditionalFormatting sqref="C24:AA24">
    <cfRule type="cellIs" priority="18" dxfId="0" operator="equal" stopIfTrue="1">
      <formula>0</formula>
    </cfRule>
  </conditionalFormatting>
  <conditionalFormatting sqref="C27:AA30">
    <cfRule type="cellIs" priority="17" dxfId="0" operator="equal" stopIfTrue="1">
      <formula>0</formula>
    </cfRule>
  </conditionalFormatting>
  <conditionalFormatting sqref="C27:AA30">
    <cfRule type="cellIs" priority="16" dxfId="0" operator="equal" stopIfTrue="1">
      <formula>0</formula>
    </cfRule>
  </conditionalFormatting>
  <conditionalFormatting sqref="C27:AA30">
    <cfRule type="cellIs" priority="15" dxfId="0" operator="equal" stopIfTrue="1">
      <formula>0</formula>
    </cfRule>
  </conditionalFormatting>
  <conditionalFormatting sqref="C27:AA30">
    <cfRule type="cellIs" priority="14" dxfId="0" operator="equal" stopIfTrue="1">
      <formula>0</formula>
    </cfRule>
  </conditionalFormatting>
  <conditionalFormatting sqref="C35:AA35">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35:AA35">
    <cfRule type="cellIs" priority="10" dxfId="0" operator="equal" stopIfTrue="1">
      <formula>0</formula>
    </cfRule>
  </conditionalFormatting>
  <conditionalFormatting sqref="C37:AA37">
    <cfRule type="cellIs" priority="9" dxfId="0" operator="equal" stopIfTrue="1">
      <formula>0</formula>
    </cfRule>
  </conditionalFormatting>
  <conditionalFormatting sqref="C37:AA37">
    <cfRule type="cellIs" priority="8" dxfId="0" operator="equal" stopIfTrue="1">
      <formula>0</formula>
    </cfRule>
  </conditionalFormatting>
  <conditionalFormatting sqref="C37:AA37">
    <cfRule type="cellIs" priority="7" dxfId="0" operator="equal" stopIfTrue="1">
      <formula>0</formula>
    </cfRule>
  </conditionalFormatting>
  <conditionalFormatting sqref="C37:AA37">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76</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39</v>
      </c>
      <c r="F13" s="28"/>
      <c r="G13" s="28">
        <f>100/(1-E13/100)</f>
        <v>163.9344262295082</v>
      </c>
      <c r="H13" s="28"/>
      <c r="I13" s="32">
        <v>100</v>
      </c>
      <c r="J13" s="32"/>
      <c r="K13" s="28">
        <v>0</v>
      </c>
      <c r="L13" s="28"/>
      <c r="M13" s="28">
        <v>50.25</v>
      </c>
      <c r="N13" s="28"/>
      <c r="O13" s="28">
        <v>163.9344262295082</v>
      </c>
      <c r="P13" s="28"/>
      <c r="Q13" s="28">
        <v>39</v>
      </c>
      <c r="R13" s="28"/>
      <c r="S13" s="28">
        <v>63.934426229508205</v>
      </c>
      <c r="T13" s="28"/>
      <c r="U13" s="28">
        <v>18.442622950819654</v>
      </c>
      <c r="V13" s="28"/>
      <c r="W13" s="57">
        <f>(G13-I13+U13)/G13*100</f>
        <v>50.24999999999999</v>
      </c>
      <c r="X13" s="57"/>
      <c r="Y13" s="57">
        <f>((G13-I13)/((G13-I13)+U13))*100</f>
        <v>77.61194029850749</v>
      </c>
      <c r="Z13" s="56"/>
      <c r="AA13" s="57">
        <f>(U13/((G13-I13)+U13))*100</f>
        <v>22.38805970149252</v>
      </c>
    </row>
    <row r="14" spans="1:27" ht="12.75">
      <c r="A14" s="49" t="s">
        <v>91</v>
      </c>
      <c r="C14" s="60" t="s">
        <v>49</v>
      </c>
      <c r="D14" s="28"/>
      <c r="E14" s="28">
        <v>37.93</v>
      </c>
      <c r="F14" s="28"/>
      <c r="G14" s="28">
        <f aca="true" t="shared" si="0" ref="G14:G43">100/(1-E14/100)</f>
        <v>161.10842597067827</v>
      </c>
      <c r="H14" s="28"/>
      <c r="I14" s="32">
        <v>100</v>
      </c>
      <c r="J14" s="32"/>
      <c r="K14" s="28">
        <v>20</v>
      </c>
      <c r="L14" s="28"/>
      <c r="M14" s="28">
        <v>31</v>
      </c>
      <c r="N14" s="28"/>
      <c r="O14" s="28">
        <v>0</v>
      </c>
      <c r="P14" s="28"/>
      <c r="Q14" s="28">
        <v>0</v>
      </c>
      <c r="R14" s="28"/>
      <c r="S14" s="28">
        <v>0</v>
      </c>
      <c r="T14" s="28"/>
      <c r="U14" s="28">
        <v>31</v>
      </c>
      <c r="V14" s="28"/>
      <c r="W14" s="57">
        <f aca="true" t="shared" si="1" ref="W14:W43">(G14-I14+U14)/G14*100</f>
        <v>57.1717</v>
      </c>
      <c r="X14" s="57"/>
      <c r="Y14" s="57">
        <f aca="true" t="shared" si="2" ref="Y14:Y43">((G14-I14)/((G14-I14)+U14))*100</f>
        <v>66.34401285950916</v>
      </c>
      <c r="Z14" s="56"/>
      <c r="AA14" s="57">
        <f aca="true" t="shared" si="3" ref="AA14:AA43">(U14/((G14-I14)+U14))*100</f>
        <v>33.655987140490836</v>
      </c>
    </row>
    <row r="15" spans="1:27" ht="12.75">
      <c r="A15" s="49" t="s">
        <v>92</v>
      </c>
      <c r="C15" s="60" t="s">
        <v>27</v>
      </c>
      <c r="D15" s="28"/>
      <c r="E15" s="28">
        <v>43</v>
      </c>
      <c r="F15" s="28"/>
      <c r="G15" s="28">
        <f t="shared" si="0"/>
        <v>175.43859649122805</v>
      </c>
      <c r="H15" s="28"/>
      <c r="I15" s="32">
        <v>100</v>
      </c>
      <c r="J15" s="32"/>
      <c r="K15" s="28">
        <v>0</v>
      </c>
      <c r="L15" s="28"/>
      <c r="M15" s="28">
        <v>25</v>
      </c>
      <c r="N15" s="28"/>
      <c r="O15" s="28">
        <v>0</v>
      </c>
      <c r="P15" s="28"/>
      <c r="Q15" s="28">
        <v>0</v>
      </c>
      <c r="R15" s="28"/>
      <c r="S15" s="28">
        <v>0</v>
      </c>
      <c r="T15" s="28"/>
      <c r="U15" s="28">
        <v>25</v>
      </c>
      <c r="V15" s="28"/>
      <c r="W15" s="57">
        <f t="shared" si="1"/>
        <v>57.25</v>
      </c>
      <c r="X15" s="57"/>
      <c r="Y15" s="57">
        <f t="shared" si="2"/>
        <v>75.10917030567686</v>
      </c>
      <c r="Z15" s="56"/>
      <c r="AA15" s="57">
        <f t="shared" si="3"/>
        <v>24.89082969432315</v>
      </c>
    </row>
    <row r="16" spans="1:27" ht="12.75">
      <c r="A16" s="49" t="s">
        <v>28</v>
      </c>
      <c r="C16" s="60" t="s">
        <v>29</v>
      </c>
      <c r="D16" s="28"/>
      <c r="E16" s="28">
        <v>41.29</v>
      </c>
      <c r="F16" s="28"/>
      <c r="G16" s="28">
        <f t="shared" si="0"/>
        <v>170.328734457503</v>
      </c>
      <c r="H16" s="28"/>
      <c r="I16" s="32">
        <v>100</v>
      </c>
      <c r="J16" s="32"/>
      <c r="K16" s="28">
        <v>0</v>
      </c>
      <c r="L16" s="28"/>
      <c r="M16" s="28">
        <v>45.3</v>
      </c>
      <c r="N16" s="28"/>
      <c r="O16" s="28">
        <v>125</v>
      </c>
      <c r="P16" s="28"/>
      <c r="Q16" s="28">
        <v>13.33</v>
      </c>
      <c r="R16" s="28"/>
      <c r="S16" s="28">
        <v>16.6625</v>
      </c>
      <c r="T16" s="28"/>
      <c r="U16" s="28">
        <v>39.96249999999999</v>
      </c>
      <c r="V16" s="28"/>
      <c r="W16" s="57">
        <f t="shared" si="1"/>
        <v>64.75198375</v>
      </c>
      <c r="X16" s="57"/>
      <c r="Y16" s="57">
        <f t="shared" si="2"/>
        <v>63.76638615338176</v>
      </c>
      <c r="Z16" s="56"/>
      <c r="AA16" s="57">
        <f t="shared" si="3"/>
        <v>36.23361384661824</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50</v>
      </c>
      <c r="F18" s="28"/>
      <c r="G18" s="28">
        <f t="shared" si="0"/>
        <v>200</v>
      </c>
      <c r="H18" s="28"/>
      <c r="I18" s="32">
        <v>100</v>
      </c>
      <c r="J18" s="32"/>
      <c r="K18" s="28" t="s">
        <v>56</v>
      </c>
      <c r="L18" s="28"/>
      <c r="M18" s="28">
        <v>57.6</v>
      </c>
      <c r="N18" s="28"/>
      <c r="O18" s="28">
        <v>125</v>
      </c>
      <c r="P18" s="28"/>
      <c r="Q18" s="28">
        <v>0.2</v>
      </c>
      <c r="R18" s="28"/>
      <c r="S18" s="28">
        <v>25</v>
      </c>
      <c r="T18" s="28"/>
      <c r="U18" s="28">
        <v>47.000000000000014</v>
      </c>
      <c r="V18" s="28"/>
      <c r="W18" s="57">
        <f t="shared" si="1"/>
        <v>73.5</v>
      </c>
      <c r="X18" s="57"/>
      <c r="Y18" s="57">
        <f t="shared" si="2"/>
        <v>68.02721088435374</v>
      </c>
      <c r="Z18" s="56"/>
      <c r="AA18" s="57">
        <f t="shared" si="3"/>
        <v>31.972789115646265</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42</v>
      </c>
      <c r="F20" s="28"/>
      <c r="G20" s="28">
        <f t="shared" si="0"/>
        <v>172.41379310344826</v>
      </c>
      <c r="H20" s="28"/>
      <c r="I20" s="32">
        <v>100</v>
      </c>
      <c r="J20" s="32"/>
      <c r="K20" s="28">
        <v>0</v>
      </c>
      <c r="L20" s="28"/>
      <c r="M20" s="28">
        <v>59.2</v>
      </c>
      <c r="N20" s="28"/>
      <c r="O20" s="28">
        <v>150</v>
      </c>
      <c r="P20" s="28"/>
      <c r="Q20" s="28">
        <v>33.33333333333333</v>
      </c>
      <c r="R20" s="28"/>
      <c r="S20" s="28">
        <v>49.999999999999986</v>
      </c>
      <c r="T20" s="28"/>
      <c r="U20" s="28">
        <v>38.800000000000026</v>
      </c>
      <c r="V20" s="28"/>
      <c r="W20" s="57">
        <f t="shared" si="1"/>
        <v>64.504</v>
      </c>
      <c r="X20" s="57"/>
      <c r="Y20" s="57">
        <f t="shared" si="2"/>
        <v>65.11224110132703</v>
      </c>
      <c r="Z20" s="56"/>
      <c r="AA20" s="57">
        <f t="shared" si="3"/>
        <v>34.88775889867297</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47.75</v>
      </c>
      <c r="F25" s="28"/>
      <c r="G25" s="28">
        <f t="shared" si="0"/>
        <v>191.38755980861245</v>
      </c>
      <c r="H25" s="28"/>
      <c r="I25" s="32">
        <v>100</v>
      </c>
      <c r="J25" s="32"/>
      <c r="K25" s="28">
        <v>0</v>
      </c>
      <c r="L25" s="28"/>
      <c r="M25" s="28">
        <v>58</v>
      </c>
      <c r="N25" s="28"/>
      <c r="O25" s="28">
        <v>148.7556561085973</v>
      </c>
      <c r="P25" s="28"/>
      <c r="Q25" s="28">
        <v>32.77566539923954</v>
      </c>
      <c r="R25" s="28"/>
      <c r="S25" s="28">
        <v>48.755656108597286</v>
      </c>
      <c r="T25" s="28"/>
      <c r="U25" s="28">
        <v>37.52262443438914</v>
      </c>
      <c r="V25" s="28"/>
      <c r="W25" s="57">
        <f t="shared" si="1"/>
        <v>67.35557126696833</v>
      </c>
      <c r="X25" s="57"/>
      <c r="Y25" s="57">
        <f t="shared" si="2"/>
        <v>70.8924282012837</v>
      </c>
      <c r="Z25" s="56"/>
      <c r="AA25" s="57">
        <f t="shared" si="3"/>
        <v>29.107571798716286</v>
      </c>
    </row>
    <row r="26" spans="1:27" ht="12.75">
      <c r="A26" s="49" t="s">
        <v>36</v>
      </c>
      <c r="C26" s="60" t="s">
        <v>26</v>
      </c>
      <c r="D26" s="28"/>
      <c r="E26" s="28">
        <v>46.4</v>
      </c>
      <c r="F26" s="28"/>
      <c r="G26" s="28">
        <f t="shared" si="0"/>
        <v>186.56716417910448</v>
      </c>
      <c r="H26" s="28"/>
      <c r="I26" s="32">
        <v>100</v>
      </c>
      <c r="J26" s="32"/>
      <c r="K26" s="28">
        <v>0</v>
      </c>
      <c r="L26" s="28"/>
      <c r="M26" s="28">
        <v>62</v>
      </c>
      <c r="N26" s="28"/>
      <c r="O26" s="28">
        <v>186.6</v>
      </c>
      <c r="P26" s="28"/>
      <c r="Q26" s="28">
        <v>36</v>
      </c>
      <c r="R26" s="28"/>
      <c r="S26" s="28">
        <v>56.25</v>
      </c>
      <c r="T26" s="28"/>
      <c r="U26" s="28">
        <v>59.44199999999999</v>
      </c>
      <c r="V26" s="28"/>
      <c r="W26" s="57">
        <f t="shared" si="1"/>
        <v>78.26091199999999</v>
      </c>
      <c r="X26" s="57"/>
      <c r="Y26" s="57">
        <f t="shared" si="2"/>
        <v>59.28885674115324</v>
      </c>
      <c r="Z26" s="56"/>
      <c r="AA26" s="57">
        <f t="shared" si="3"/>
        <v>40.71114325884677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39.2</v>
      </c>
      <c r="F31" s="28"/>
      <c r="G31" s="28">
        <f t="shared" si="0"/>
        <v>164.47368421052633</v>
      </c>
      <c r="H31" s="28"/>
      <c r="I31" s="32">
        <v>100</v>
      </c>
      <c r="J31" s="32"/>
      <c r="K31" s="28">
        <v>50</v>
      </c>
      <c r="L31" s="28"/>
      <c r="M31" s="28">
        <v>50</v>
      </c>
      <c r="N31" s="28"/>
      <c r="O31" s="28">
        <v>0</v>
      </c>
      <c r="P31" s="28"/>
      <c r="Q31" s="28">
        <v>0</v>
      </c>
      <c r="R31" s="28"/>
      <c r="S31" s="28">
        <v>0</v>
      </c>
      <c r="T31" s="28"/>
      <c r="U31" s="28">
        <v>50</v>
      </c>
      <c r="V31" s="28"/>
      <c r="W31" s="57">
        <f t="shared" si="1"/>
        <v>69.60000000000001</v>
      </c>
      <c r="X31" s="57"/>
      <c r="Y31" s="57">
        <f t="shared" si="2"/>
        <v>56.32183908045978</v>
      </c>
      <c r="Z31" s="56"/>
      <c r="AA31" s="57">
        <f t="shared" si="3"/>
        <v>43.678160919540225</v>
      </c>
    </row>
    <row r="32" spans="1:27" ht="12.75">
      <c r="A32" s="49" t="s">
        <v>87</v>
      </c>
      <c r="C32" s="60" t="s">
        <v>27</v>
      </c>
      <c r="D32" s="28"/>
      <c r="E32" s="28">
        <v>42</v>
      </c>
      <c r="F32" s="28"/>
      <c r="G32" s="28">
        <f t="shared" si="0"/>
        <v>172.41379310344826</v>
      </c>
      <c r="H32" s="28"/>
      <c r="I32" s="32">
        <v>100</v>
      </c>
      <c r="J32" s="32"/>
      <c r="K32" s="28">
        <v>0</v>
      </c>
      <c r="L32" s="28"/>
      <c r="M32" s="28">
        <v>72</v>
      </c>
      <c r="N32" s="28"/>
      <c r="O32" s="28">
        <v>0</v>
      </c>
      <c r="P32" s="28"/>
      <c r="Q32" s="28">
        <v>0</v>
      </c>
      <c r="R32" s="28"/>
      <c r="S32" s="28">
        <v>0</v>
      </c>
      <c r="T32" s="28"/>
      <c r="U32" s="28">
        <v>72</v>
      </c>
      <c r="V32" s="28"/>
      <c r="W32" s="57">
        <f t="shared" si="1"/>
        <v>83.76</v>
      </c>
      <c r="X32" s="57"/>
      <c r="Y32" s="57">
        <f t="shared" si="2"/>
        <v>50.14326647564469</v>
      </c>
      <c r="Z32" s="56"/>
      <c r="AA32" s="57">
        <f t="shared" si="3"/>
        <v>49.856733524355306</v>
      </c>
    </row>
    <row r="33" spans="1:27" ht="12.75">
      <c r="A33" s="49" t="s">
        <v>89</v>
      </c>
      <c r="C33" s="60" t="s">
        <v>26</v>
      </c>
      <c r="D33" s="28"/>
      <c r="E33" s="28">
        <v>28</v>
      </c>
      <c r="F33" s="28"/>
      <c r="G33" s="28">
        <f t="shared" si="0"/>
        <v>138.88888888888889</v>
      </c>
      <c r="H33" s="28"/>
      <c r="I33" s="32">
        <v>100</v>
      </c>
      <c r="J33" s="32"/>
      <c r="K33" s="28">
        <v>0</v>
      </c>
      <c r="L33" s="28"/>
      <c r="M33" s="28">
        <v>40.5</v>
      </c>
      <c r="N33" s="28"/>
      <c r="O33" s="28">
        <v>138.88888888888889</v>
      </c>
      <c r="P33" s="28"/>
      <c r="Q33" s="28">
        <v>27.999999999999996</v>
      </c>
      <c r="R33" s="28"/>
      <c r="S33" s="28">
        <v>38.888888888888886</v>
      </c>
      <c r="T33" s="28"/>
      <c r="U33" s="28">
        <v>17.361111111111114</v>
      </c>
      <c r="V33" s="28"/>
      <c r="W33" s="57">
        <f t="shared" si="1"/>
        <v>40.5</v>
      </c>
      <c r="X33" s="57"/>
      <c r="Y33" s="57">
        <f t="shared" si="2"/>
        <v>69.1358024691358</v>
      </c>
      <c r="Z33" s="56"/>
      <c r="AA33" s="57">
        <f t="shared" si="3"/>
        <v>30.864197530864203</v>
      </c>
    </row>
    <row r="34" spans="1:27" ht="12.75">
      <c r="A34" s="49" t="s">
        <v>40</v>
      </c>
      <c r="C34" s="60" t="s">
        <v>72</v>
      </c>
      <c r="D34" s="28"/>
      <c r="E34" s="28">
        <v>23</v>
      </c>
      <c r="F34" s="28"/>
      <c r="G34" s="28">
        <f t="shared" si="0"/>
        <v>129.87012987012986</v>
      </c>
      <c r="H34" s="28"/>
      <c r="I34" s="32">
        <v>100</v>
      </c>
      <c r="J34" s="32"/>
      <c r="K34" s="28">
        <v>0</v>
      </c>
      <c r="L34" s="28"/>
      <c r="M34" s="28">
        <v>31.5</v>
      </c>
      <c r="N34" s="28"/>
      <c r="O34" s="28">
        <v>129.87012987012986</v>
      </c>
      <c r="P34" s="28"/>
      <c r="Q34" s="28">
        <v>0</v>
      </c>
      <c r="R34" s="28"/>
      <c r="S34" s="28">
        <v>0</v>
      </c>
      <c r="T34" s="28"/>
      <c r="U34" s="28">
        <v>40.90909090909091</v>
      </c>
      <c r="V34" s="28"/>
      <c r="W34" s="57">
        <f t="shared" si="1"/>
        <v>54.49999999999999</v>
      </c>
      <c r="X34" s="57"/>
      <c r="Y34" s="57">
        <f t="shared" si="2"/>
        <v>42.20183486238531</v>
      </c>
      <c r="Z34" s="56"/>
      <c r="AA34" s="57">
        <f t="shared" si="3"/>
        <v>57.79816513761469</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41</v>
      </c>
      <c r="F36" s="28"/>
      <c r="G36" s="28">
        <f t="shared" si="0"/>
        <v>169.4915254237288</v>
      </c>
      <c r="H36" s="28"/>
      <c r="I36" s="32">
        <v>100</v>
      </c>
      <c r="J36" s="32"/>
      <c r="K36" s="28">
        <v>0</v>
      </c>
      <c r="L36" s="28"/>
      <c r="M36" s="28">
        <v>64.8</v>
      </c>
      <c r="N36" s="28"/>
      <c r="O36" s="28">
        <v>0</v>
      </c>
      <c r="P36" s="28"/>
      <c r="Q36" s="28">
        <v>0</v>
      </c>
      <c r="R36" s="28"/>
      <c r="S36" s="28">
        <v>0</v>
      </c>
      <c r="T36" s="28"/>
      <c r="U36" s="28">
        <v>64.8</v>
      </c>
      <c r="V36" s="28"/>
      <c r="W36" s="57">
        <f t="shared" si="1"/>
        <v>79.23199999999999</v>
      </c>
      <c r="X36" s="57"/>
      <c r="Y36" s="57">
        <f t="shared" si="2"/>
        <v>51.746768982229405</v>
      </c>
      <c r="Z36" s="56"/>
      <c r="AA36" s="57">
        <f t="shared" si="3"/>
        <v>48.2532310177706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74</v>
      </c>
      <c r="D39" s="28"/>
      <c r="E39" s="28">
        <v>56.6</v>
      </c>
      <c r="F39" s="28"/>
      <c r="G39" s="28">
        <f t="shared" si="0"/>
        <v>230.41474654377885</v>
      </c>
      <c r="H39" s="28"/>
      <c r="I39" s="32">
        <v>100</v>
      </c>
      <c r="J39" s="32"/>
      <c r="K39" s="28">
        <v>0</v>
      </c>
      <c r="L39" s="28"/>
      <c r="M39" s="28">
        <v>75.56</v>
      </c>
      <c r="N39" s="28"/>
      <c r="O39" s="28">
        <v>0</v>
      </c>
      <c r="P39" s="28"/>
      <c r="Q39" s="28">
        <v>0</v>
      </c>
      <c r="R39" s="28"/>
      <c r="S39" s="28">
        <v>0</v>
      </c>
      <c r="T39" s="28"/>
      <c r="U39" s="28">
        <v>75.56</v>
      </c>
      <c r="V39" s="28"/>
      <c r="W39" s="57">
        <f t="shared" si="1"/>
        <v>89.39304</v>
      </c>
      <c r="X39" s="57"/>
      <c r="Y39" s="57">
        <f t="shared" si="2"/>
        <v>63.31589125954326</v>
      </c>
      <c r="Z39" s="56"/>
      <c r="AA39" s="57">
        <f t="shared" si="3"/>
        <v>36.68410874045674</v>
      </c>
    </row>
    <row r="40" spans="1:27" ht="12.75">
      <c r="A40" s="49" t="s">
        <v>88</v>
      </c>
      <c r="C40" s="60" t="s">
        <v>27</v>
      </c>
      <c r="D40" s="28"/>
      <c r="E40" s="28">
        <v>30.596539162112933</v>
      </c>
      <c r="F40" s="28"/>
      <c r="G40" s="28">
        <f t="shared" si="0"/>
        <v>144.0850337904337</v>
      </c>
      <c r="H40" s="28"/>
      <c r="I40" s="32">
        <v>100</v>
      </c>
      <c r="J40" s="32"/>
      <c r="K40" s="28">
        <v>0</v>
      </c>
      <c r="L40" s="28"/>
      <c r="M40" s="28">
        <v>40.879999999999995</v>
      </c>
      <c r="N40" s="28"/>
      <c r="O40" s="28">
        <v>0</v>
      </c>
      <c r="P40" s="28"/>
      <c r="Q40" s="28">
        <v>0</v>
      </c>
      <c r="R40" s="28"/>
      <c r="S40" s="28">
        <v>0</v>
      </c>
      <c r="T40" s="28"/>
      <c r="U40" s="28">
        <v>40.879999999999995</v>
      </c>
      <c r="V40" s="28"/>
      <c r="W40" s="57">
        <f t="shared" si="1"/>
        <v>58.96867395264116</v>
      </c>
      <c r="X40" s="57"/>
      <c r="Y40" s="57">
        <f t="shared" si="2"/>
        <v>51.886089869827465</v>
      </c>
      <c r="Z40" s="56"/>
      <c r="AA40" s="57">
        <f t="shared" si="3"/>
        <v>48.113910130172535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35</v>
      </c>
      <c r="F42" s="28"/>
      <c r="G42" s="28">
        <f t="shared" si="0"/>
        <v>153.84615384615384</v>
      </c>
      <c r="H42" s="28"/>
      <c r="I42" s="32">
        <v>100</v>
      </c>
      <c r="J42" s="32"/>
      <c r="K42" s="28">
        <v>0</v>
      </c>
      <c r="L42" s="28"/>
      <c r="M42" s="28">
        <v>40</v>
      </c>
      <c r="N42" s="28"/>
      <c r="O42" s="28">
        <v>133.33</v>
      </c>
      <c r="P42" s="28"/>
      <c r="Q42" s="28">
        <v>24.998124953123835</v>
      </c>
      <c r="R42" s="28"/>
      <c r="S42" s="28">
        <v>33.33000000000001</v>
      </c>
      <c r="T42" s="28"/>
      <c r="U42" s="28">
        <v>20.001999999999995</v>
      </c>
      <c r="V42" s="28"/>
      <c r="W42" s="57">
        <f t="shared" si="1"/>
        <v>48.00129999999999</v>
      </c>
      <c r="X42" s="57"/>
      <c r="Y42" s="57">
        <f t="shared" si="2"/>
        <v>72.9146918937612</v>
      </c>
      <c r="Z42" s="56"/>
      <c r="AA42" s="57">
        <f t="shared" si="3"/>
        <v>27.085308106238788</v>
      </c>
    </row>
    <row r="43" spans="1:27" ht="12.75">
      <c r="A43" s="49" t="s">
        <v>102</v>
      </c>
      <c r="C43" s="60" t="s">
        <v>27</v>
      </c>
      <c r="D43" s="28"/>
      <c r="E43" s="28">
        <v>38.626599999999996</v>
      </c>
      <c r="F43" s="28"/>
      <c r="G43" s="28">
        <f t="shared" si="0"/>
        <v>162.93703786982636</v>
      </c>
      <c r="H43" s="28"/>
      <c r="I43" s="32">
        <v>100</v>
      </c>
      <c r="J43" s="32"/>
      <c r="K43" s="28">
        <v>0</v>
      </c>
      <c r="L43" s="28"/>
      <c r="M43" s="28">
        <v>34.1</v>
      </c>
      <c r="N43" s="28"/>
      <c r="O43" s="28">
        <v>0</v>
      </c>
      <c r="P43" s="28"/>
      <c r="Q43" s="28">
        <v>0</v>
      </c>
      <c r="R43" s="28"/>
      <c r="S43" s="28">
        <v>0</v>
      </c>
      <c r="T43" s="28"/>
      <c r="U43" s="28">
        <f>+(M43/100)*MAX(I43,O43)-S43</f>
        <v>34.1</v>
      </c>
      <c r="V43" s="28"/>
      <c r="W43" s="57">
        <f t="shared" si="1"/>
        <v>59.5549294</v>
      </c>
      <c r="X43" s="57"/>
      <c r="Y43" s="57">
        <f t="shared" si="2"/>
        <v>64.85877892754249</v>
      </c>
      <c r="Z43" s="56"/>
      <c r="AA43" s="57">
        <f t="shared" si="3"/>
        <v>35.14122107245752</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38" dxfId="0" operator="equal" stopIfTrue="1">
      <formula>0</formula>
    </cfRule>
  </conditionalFormatting>
  <conditionalFormatting sqref="C19:AA19">
    <cfRule type="cellIs" priority="37" dxfId="0" operator="equal" stopIfTrue="1">
      <formula>0</formula>
    </cfRule>
  </conditionalFormatting>
  <conditionalFormatting sqref="C24:AA24">
    <cfRule type="cellIs" priority="36" dxfId="0" operator="equal" stopIfTrue="1">
      <formula>0</formula>
    </cfRule>
  </conditionalFormatting>
  <conditionalFormatting sqref="C27:AA30">
    <cfRule type="cellIs" priority="35" dxfId="0" operator="equal" stopIfTrue="1">
      <formula>0</formula>
    </cfRule>
  </conditionalFormatting>
  <conditionalFormatting sqref="C35:AA35">
    <cfRule type="cellIs" priority="34" dxfId="0" operator="equal" stopIfTrue="1">
      <formula>0</formula>
    </cfRule>
  </conditionalFormatting>
  <conditionalFormatting sqref="C41:AA41">
    <cfRule type="cellIs" priority="33" dxfId="0" operator="equal" stopIfTrue="1">
      <formula>0</formula>
    </cfRule>
  </conditionalFormatting>
  <conditionalFormatting sqref="C37:AA37">
    <cfRule type="cellIs" priority="32" dxfId="0" operator="equal" stopIfTrue="1">
      <formula>0</formula>
    </cfRule>
  </conditionalFormatting>
  <conditionalFormatting sqref="C17:AA17">
    <cfRule type="cellIs" priority="31" dxfId="0" operator="equal" stopIfTrue="1">
      <formula>0</formula>
    </cfRule>
  </conditionalFormatting>
  <conditionalFormatting sqref="C22:AA22">
    <cfRule type="cellIs" priority="30" dxfId="0" operator="equal" stopIfTrue="1">
      <formula>0</formula>
    </cfRule>
  </conditionalFormatting>
  <conditionalFormatting sqref="C23:AA23">
    <cfRule type="cellIs" priority="29" dxfId="0" operator="equal" stopIfTrue="1">
      <formula>0</formula>
    </cfRule>
  </conditionalFormatting>
  <conditionalFormatting sqref="C17:AA17">
    <cfRule type="cellIs" priority="28" dxfId="0" operator="equal" stopIfTrue="1">
      <formula>0</formula>
    </cfRule>
  </conditionalFormatting>
  <conditionalFormatting sqref="C17:AA17">
    <cfRule type="cellIs" priority="27" dxfId="0" operator="equal" stopIfTrue="1">
      <formula>0</formula>
    </cfRule>
  </conditionalFormatting>
  <conditionalFormatting sqref="C17:AA17">
    <cfRule type="cellIs" priority="26" dxfId="0" operator="equal" stopIfTrue="1">
      <formula>0</formula>
    </cfRule>
  </conditionalFormatting>
  <conditionalFormatting sqref="C17:AA17">
    <cfRule type="cellIs" priority="25" dxfId="0" operator="equal" stopIfTrue="1">
      <formula>0</formula>
    </cfRule>
  </conditionalFormatting>
  <conditionalFormatting sqref="C19:AA19">
    <cfRule type="cellIs" priority="24" dxfId="0" operator="equal" stopIfTrue="1">
      <formula>0</formula>
    </cfRule>
  </conditionalFormatting>
  <conditionalFormatting sqref="C19:AA19">
    <cfRule type="cellIs" priority="23" dxfId="0" operator="equal" stopIfTrue="1">
      <formula>0</formula>
    </cfRule>
  </conditionalFormatting>
  <conditionalFormatting sqref="C19:AA19">
    <cfRule type="cellIs" priority="22" dxfId="0" operator="equal" stopIfTrue="1">
      <formula>0</formula>
    </cfRule>
  </conditionalFormatting>
  <conditionalFormatting sqref="C19:AA19">
    <cfRule type="cellIs" priority="21" dxfId="0" operator="equal" stopIfTrue="1">
      <formula>0</formula>
    </cfRule>
  </conditionalFormatting>
  <conditionalFormatting sqref="C22:AA24">
    <cfRule type="cellIs" priority="20" dxfId="0" operator="equal" stopIfTrue="1">
      <formula>0</formula>
    </cfRule>
  </conditionalFormatting>
  <conditionalFormatting sqref="C22:AA24">
    <cfRule type="cellIs" priority="19" dxfId="0" operator="equal" stopIfTrue="1">
      <formula>0</formula>
    </cfRule>
  </conditionalFormatting>
  <conditionalFormatting sqref="C22:AA24">
    <cfRule type="cellIs" priority="18" dxfId="0" operator="equal" stopIfTrue="1">
      <formula>0</formula>
    </cfRule>
  </conditionalFormatting>
  <conditionalFormatting sqref="C22:AA24">
    <cfRule type="cellIs" priority="17" dxfId="0" operator="equal" stopIfTrue="1">
      <formula>0</formula>
    </cfRule>
  </conditionalFormatting>
  <conditionalFormatting sqref="C27:AA30">
    <cfRule type="cellIs" priority="16" dxfId="0" operator="equal" stopIfTrue="1">
      <formula>0</formula>
    </cfRule>
  </conditionalFormatting>
  <conditionalFormatting sqref="C27:AA30">
    <cfRule type="cellIs" priority="15" dxfId="0" operator="equal" stopIfTrue="1">
      <formula>0</formula>
    </cfRule>
  </conditionalFormatting>
  <conditionalFormatting sqref="C27:AA30">
    <cfRule type="cellIs" priority="14" dxfId="0" operator="equal" stopIfTrue="1">
      <formula>0</formula>
    </cfRule>
  </conditionalFormatting>
  <conditionalFormatting sqref="C27:AA30">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35:AA35">
    <cfRule type="cellIs" priority="10" dxfId="0" operator="equal" stopIfTrue="1">
      <formula>0</formula>
    </cfRule>
  </conditionalFormatting>
  <conditionalFormatting sqref="C35:AA35">
    <cfRule type="cellIs" priority="9" dxfId="0" operator="equal" stopIfTrue="1">
      <formula>0</formula>
    </cfRule>
  </conditionalFormatting>
  <conditionalFormatting sqref="C37:AA37">
    <cfRule type="cellIs" priority="8" dxfId="0" operator="equal" stopIfTrue="1">
      <formula>0</formula>
    </cfRule>
  </conditionalFormatting>
  <conditionalFormatting sqref="C37:AA37">
    <cfRule type="cellIs" priority="7" dxfId="0" operator="equal" stopIfTrue="1">
      <formula>0</formula>
    </cfRule>
  </conditionalFormatting>
  <conditionalFormatting sqref="C37:AA37">
    <cfRule type="cellIs" priority="6" dxfId="0" operator="equal" stopIfTrue="1">
      <formula>0</formula>
    </cfRule>
  </conditionalFormatting>
  <conditionalFormatting sqref="C37:AA37">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77</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49</v>
      </c>
      <c r="F13" s="28"/>
      <c r="G13" s="28">
        <f>100/(1-E13/100)</f>
        <v>196.078431372549</v>
      </c>
      <c r="H13" s="28"/>
      <c r="I13" s="32">
        <v>100</v>
      </c>
      <c r="J13" s="32"/>
      <c r="K13" s="28">
        <v>0</v>
      </c>
      <c r="L13" s="28"/>
      <c r="M13" s="28">
        <v>50.25</v>
      </c>
      <c r="N13" s="28"/>
      <c r="O13" s="28">
        <v>196.078431372549</v>
      </c>
      <c r="P13" s="28"/>
      <c r="Q13" s="28">
        <v>48.99999999999999</v>
      </c>
      <c r="R13" s="28"/>
      <c r="S13" s="28">
        <v>96.07843137254899</v>
      </c>
      <c r="T13" s="28"/>
      <c r="U13" s="28">
        <v>2.450980392156879</v>
      </c>
      <c r="V13" s="28"/>
      <c r="W13" s="57">
        <f>(G13-I13+U13)/G13*100</f>
        <v>50.25000000000001</v>
      </c>
      <c r="X13" s="57"/>
      <c r="Y13" s="57">
        <f>((G13-I13)/((G13-I13)+U13))*100</f>
        <v>97.51243781094526</v>
      </c>
      <c r="Z13" s="56"/>
      <c r="AA13" s="57">
        <f>(U13/((G13-I13)+U13))*100</f>
        <v>2.487562189054743</v>
      </c>
    </row>
    <row r="14" spans="1:27" ht="12.75">
      <c r="A14" s="49" t="s">
        <v>91</v>
      </c>
      <c r="C14" s="60" t="s">
        <v>49</v>
      </c>
      <c r="D14" s="28"/>
      <c r="E14" s="28">
        <v>37.93</v>
      </c>
      <c r="F14" s="28"/>
      <c r="G14" s="28">
        <f aca="true" t="shared" si="0" ref="G14:G43">100/(1-E14/100)</f>
        <v>161.10842597067827</v>
      </c>
      <c r="H14" s="28"/>
      <c r="I14" s="32">
        <v>100</v>
      </c>
      <c r="J14" s="32"/>
      <c r="K14" s="28">
        <v>20</v>
      </c>
      <c r="L14" s="28"/>
      <c r="M14" s="28">
        <v>31</v>
      </c>
      <c r="N14" s="28"/>
      <c r="O14" s="28">
        <v>0</v>
      </c>
      <c r="P14" s="28"/>
      <c r="Q14" s="28">
        <v>0</v>
      </c>
      <c r="R14" s="28"/>
      <c r="S14" s="28">
        <v>0</v>
      </c>
      <c r="T14" s="28"/>
      <c r="U14" s="28">
        <v>31</v>
      </c>
      <c r="V14" s="28"/>
      <c r="W14" s="57">
        <f aca="true" t="shared" si="1" ref="W14:W43">(G14-I14+U14)/G14*100</f>
        <v>57.1717</v>
      </c>
      <c r="X14" s="57"/>
      <c r="Y14" s="57">
        <f aca="true" t="shared" si="2" ref="Y14:Y43">((G14-I14)/((G14-I14)+U14))*100</f>
        <v>66.34401285950916</v>
      </c>
      <c r="Z14" s="56"/>
      <c r="AA14" s="57">
        <f aca="true" t="shared" si="3" ref="AA14:AA43">(U14/((G14-I14)+U14))*100</f>
        <v>33.655987140490836</v>
      </c>
    </row>
    <row r="15" spans="1:27" ht="12.75">
      <c r="A15" s="49" t="s">
        <v>92</v>
      </c>
      <c r="C15" s="60" t="s">
        <v>27</v>
      </c>
      <c r="D15" s="28"/>
      <c r="E15" s="28">
        <v>43</v>
      </c>
      <c r="F15" s="28"/>
      <c r="G15" s="28">
        <f t="shared" si="0"/>
        <v>175.43859649122805</v>
      </c>
      <c r="H15" s="28"/>
      <c r="I15" s="32">
        <v>100</v>
      </c>
      <c r="J15" s="32"/>
      <c r="K15" s="28">
        <v>0</v>
      </c>
      <c r="L15" s="28"/>
      <c r="M15" s="28">
        <v>25</v>
      </c>
      <c r="N15" s="28"/>
      <c r="O15" s="28">
        <v>0</v>
      </c>
      <c r="P15" s="28"/>
      <c r="Q15" s="28">
        <v>0</v>
      </c>
      <c r="R15" s="28"/>
      <c r="S15" s="28">
        <v>0</v>
      </c>
      <c r="T15" s="28"/>
      <c r="U15" s="28">
        <v>25</v>
      </c>
      <c r="V15" s="28"/>
      <c r="W15" s="57">
        <f t="shared" si="1"/>
        <v>57.25</v>
      </c>
      <c r="X15" s="57"/>
      <c r="Y15" s="57">
        <f t="shared" si="2"/>
        <v>75.10917030567686</v>
      </c>
      <c r="Z15" s="56"/>
      <c r="AA15" s="57">
        <f t="shared" si="3"/>
        <v>24.89082969432315</v>
      </c>
    </row>
    <row r="16" spans="1:27" ht="12.75">
      <c r="A16" s="49" t="s">
        <v>28</v>
      </c>
      <c r="C16" s="60" t="s">
        <v>29</v>
      </c>
      <c r="D16" s="28"/>
      <c r="E16" s="28">
        <v>48.58</v>
      </c>
      <c r="F16" s="28"/>
      <c r="G16" s="28">
        <f t="shared" si="0"/>
        <v>194.4768572539868</v>
      </c>
      <c r="H16" s="28"/>
      <c r="I16" s="32">
        <v>100</v>
      </c>
      <c r="J16" s="32"/>
      <c r="K16" s="28">
        <v>0</v>
      </c>
      <c r="L16" s="28"/>
      <c r="M16" s="28">
        <v>51.5</v>
      </c>
      <c r="N16" s="28"/>
      <c r="O16" s="28">
        <v>133</v>
      </c>
      <c r="P16" s="28"/>
      <c r="Q16" s="28">
        <v>16.67</v>
      </c>
      <c r="R16" s="28"/>
      <c r="S16" s="28">
        <v>22.171100000000003</v>
      </c>
      <c r="T16" s="28"/>
      <c r="U16" s="28">
        <v>46.3239</v>
      </c>
      <c r="V16" s="28"/>
      <c r="W16" s="57">
        <f t="shared" si="1"/>
        <v>72.39974938000002</v>
      </c>
      <c r="X16" s="57"/>
      <c r="Y16" s="57">
        <f t="shared" si="2"/>
        <v>67.09967978621198</v>
      </c>
      <c r="Z16" s="56"/>
      <c r="AA16" s="57">
        <f t="shared" si="3"/>
        <v>32.90032021378801</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50</v>
      </c>
      <c r="F18" s="28"/>
      <c r="G18" s="28">
        <f t="shared" si="0"/>
        <v>200</v>
      </c>
      <c r="H18" s="28"/>
      <c r="I18" s="32">
        <v>100</v>
      </c>
      <c r="J18" s="32"/>
      <c r="K18" s="28" t="s">
        <v>56</v>
      </c>
      <c r="L18" s="28"/>
      <c r="M18" s="28">
        <v>57</v>
      </c>
      <c r="N18" s="28"/>
      <c r="O18" s="28">
        <v>125</v>
      </c>
      <c r="P18" s="28"/>
      <c r="Q18" s="28">
        <v>0.2</v>
      </c>
      <c r="R18" s="28"/>
      <c r="S18" s="28">
        <v>25</v>
      </c>
      <c r="T18" s="28"/>
      <c r="U18" s="28">
        <v>46.25</v>
      </c>
      <c r="V18" s="28"/>
      <c r="W18" s="57">
        <f t="shared" si="1"/>
        <v>73.125</v>
      </c>
      <c r="X18" s="57"/>
      <c r="Y18" s="57">
        <f t="shared" si="2"/>
        <v>68.37606837606837</v>
      </c>
      <c r="Z18" s="56"/>
      <c r="AA18" s="57">
        <f t="shared" si="3"/>
        <v>31.62393162393162</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45</v>
      </c>
      <c r="F20" s="28"/>
      <c r="G20" s="28">
        <f t="shared" si="0"/>
        <v>181.8181818181818</v>
      </c>
      <c r="H20" s="28"/>
      <c r="I20" s="32">
        <v>100</v>
      </c>
      <c r="J20" s="32"/>
      <c r="K20" s="28">
        <v>0</v>
      </c>
      <c r="L20" s="28"/>
      <c r="M20" s="28">
        <v>59.2</v>
      </c>
      <c r="N20" s="28"/>
      <c r="O20" s="28">
        <v>150</v>
      </c>
      <c r="P20" s="28"/>
      <c r="Q20" s="28">
        <v>33.33333333333333</v>
      </c>
      <c r="R20" s="28"/>
      <c r="S20" s="28">
        <v>49.999999999999986</v>
      </c>
      <c r="T20" s="28"/>
      <c r="U20" s="28">
        <v>38.800000000000026</v>
      </c>
      <c r="V20" s="28"/>
      <c r="W20" s="57">
        <f t="shared" si="1"/>
        <v>66.34</v>
      </c>
      <c r="X20" s="57"/>
      <c r="Y20" s="57">
        <f t="shared" si="2"/>
        <v>67.8323786554115</v>
      </c>
      <c r="Z20" s="56"/>
      <c r="AA20" s="57">
        <f t="shared" si="3"/>
        <v>32.1676213445885</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50</v>
      </c>
      <c r="F25" s="28"/>
      <c r="G25" s="28">
        <f t="shared" si="0"/>
        <v>200</v>
      </c>
      <c r="H25" s="28"/>
      <c r="I25" s="32">
        <v>100</v>
      </c>
      <c r="J25" s="32"/>
      <c r="K25" s="28">
        <v>0</v>
      </c>
      <c r="L25" s="28"/>
      <c r="M25" s="28">
        <v>58</v>
      </c>
      <c r="N25" s="28"/>
      <c r="O25" s="28">
        <v>153.84615384615384</v>
      </c>
      <c r="P25" s="28"/>
      <c r="Q25" s="28">
        <v>35</v>
      </c>
      <c r="R25" s="28"/>
      <c r="S25" s="28">
        <v>53.84615384615385</v>
      </c>
      <c r="T25" s="28"/>
      <c r="U25" s="28">
        <v>35.38461538461538</v>
      </c>
      <c r="V25" s="28"/>
      <c r="W25" s="57">
        <f t="shared" si="1"/>
        <v>67.6923076923077</v>
      </c>
      <c r="X25" s="57"/>
      <c r="Y25" s="57">
        <f t="shared" si="2"/>
        <v>73.86363636363636</v>
      </c>
      <c r="Z25" s="56"/>
      <c r="AA25" s="57">
        <f t="shared" si="3"/>
        <v>26.13636363636363</v>
      </c>
    </row>
    <row r="26" spans="1:27" ht="12.75">
      <c r="A26" s="49" t="s">
        <v>36</v>
      </c>
      <c r="C26" s="60" t="s">
        <v>26</v>
      </c>
      <c r="D26" s="28"/>
      <c r="E26" s="28">
        <v>46.4</v>
      </c>
      <c r="F26" s="28"/>
      <c r="G26" s="28">
        <f t="shared" si="0"/>
        <v>186.56716417910448</v>
      </c>
      <c r="H26" s="28"/>
      <c r="I26" s="32">
        <v>100</v>
      </c>
      <c r="J26" s="32"/>
      <c r="K26" s="28">
        <v>0</v>
      </c>
      <c r="L26" s="28"/>
      <c r="M26" s="28">
        <v>62</v>
      </c>
      <c r="N26" s="28"/>
      <c r="O26" s="28">
        <v>186.6</v>
      </c>
      <c r="P26" s="28"/>
      <c r="Q26" s="28">
        <v>36</v>
      </c>
      <c r="R26" s="28"/>
      <c r="S26" s="28">
        <v>56.25</v>
      </c>
      <c r="T26" s="28"/>
      <c r="U26" s="28">
        <v>59.44199999999999</v>
      </c>
      <c r="V26" s="28"/>
      <c r="W26" s="57">
        <f t="shared" si="1"/>
        <v>78.26091199999999</v>
      </c>
      <c r="X26" s="57"/>
      <c r="Y26" s="57">
        <f t="shared" si="2"/>
        <v>59.28885674115324</v>
      </c>
      <c r="Z26" s="56"/>
      <c r="AA26" s="57">
        <f t="shared" si="3"/>
        <v>40.71114325884677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40.6</v>
      </c>
      <c r="F31" s="28"/>
      <c r="G31" s="28">
        <f t="shared" si="0"/>
        <v>168.35016835016836</v>
      </c>
      <c r="H31" s="28"/>
      <c r="I31" s="32">
        <v>100</v>
      </c>
      <c r="J31" s="32"/>
      <c r="K31" s="28">
        <v>55</v>
      </c>
      <c r="L31" s="28"/>
      <c r="M31" s="28">
        <v>55</v>
      </c>
      <c r="N31" s="28"/>
      <c r="O31" s="28">
        <v>0</v>
      </c>
      <c r="P31" s="28"/>
      <c r="Q31" s="28">
        <v>0</v>
      </c>
      <c r="R31" s="28"/>
      <c r="S31" s="28">
        <v>0</v>
      </c>
      <c r="T31" s="28"/>
      <c r="U31" s="28">
        <v>55.00000000000001</v>
      </c>
      <c r="V31" s="28"/>
      <c r="W31" s="57">
        <f t="shared" si="1"/>
        <v>73.27</v>
      </c>
      <c r="X31" s="57"/>
      <c r="Y31" s="57">
        <f t="shared" si="2"/>
        <v>55.41149174286885</v>
      </c>
      <c r="Z31" s="56"/>
      <c r="AA31" s="57">
        <f t="shared" si="3"/>
        <v>44.58850825713116</v>
      </c>
    </row>
    <row r="32" spans="1:27" ht="12.75">
      <c r="A32" s="49" t="s">
        <v>87</v>
      </c>
      <c r="C32" s="60" t="s">
        <v>27</v>
      </c>
      <c r="D32" s="28"/>
      <c r="E32" s="28">
        <v>42</v>
      </c>
      <c r="F32" s="28"/>
      <c r="G32" s="28">
        <f t="shared" si="0"/>
        <v>172.41379310344826</v>
      </c>
      <c r="H32" s="28"/>
      <c r="I32" s="32">
        <v>100</v>
      </c>
      <c r="J32" s="32"/>
      <c r="K32" s="28">
        <v>0</v>
      </c>
      <c r="L32" s="28"/>
      <c r="M32" s="28">
        <v>72</v>
      </c>
      <c r="N32" s="28"/>
      <c r="O32" s="28">
        <v>0</v>
      </c>
      <c r="P32" s="28"/>
      <c r="Q32" s="28">
        <v>0</v>
      </c>
      <c r="R32" s="28"/>
      <c r="S32" s="28">
        <v>0</v>
      </c>
      <c r="T32" s="28"/>
      <c r="U32" s="28">
        <v>72</v>
      </c>
      <c r="V32" s="28"/>
      <c r="W32" s="57">
        <f t="shared" si="1"/>
        <v>83.76</v>
      </c>
      <c r="X32" s="57"/>
      <c r="Y32" s="57">
        <f t="shared" si="2"/>
        <v>50.14326647564469</v>
      </c>
      <c r="Z32" s="56"/>
      <c r="AA32" s="57">
        <f t="shared" si="3"/>
        <v>49.856733524355306</v>
      </c>
    </row>
    <row r="33" spans="1:27" ht="12.75">
      <c r="A33" s="49" t="s">
        <v>89</v>
      </c>
      <c r="C33" s="60" t="s">
        <v>27</v>
      </c>
      <c r="D33" s="28"/>
      <c r="E33" s="28">
        <v>48</v>
      </c>
      <c r="F33" s="28"/>
      <c r="G33" s="28">
        <f t="shared" si="0"/>
        <v>192.3076923076923</v>
      </c>
      <c r="H33" s="28"/>
      <c r="I33" s="32">
        <v>100</v>
      </c>
      <c r="J33" s="32"/>
      <c r="K33" s="28">
        <v>0</v>
      </c>
      <c r="L33" s="28"/>
      <c r="M33" s="28">
        <v>48</v>
      </c>
      <c r="N33" s="28"/>
      <c r="O33" s="28">
        <v>0</v>
      </c>
      <c r="P33" s="28"/>
      <c r="Q33" s="28">
        <v>0</v>
      </c>
      <c r="R33" s="28"/>
      <c r="S33" s="28">
        <v>0</v>
      </c>
      <c r="T33" s="28"/>
      <c r="U33" s="28">
        <v>48</v>
      </c>
      <c r="V33" s="28"/>
      <c r="W33" s="57">
        <f t="shared" si="1"/>
        <v>72.96000000000001</v>
      </c>
      <c r="X33" s="57"/>
      <c r="Y33" s="57">
        <f t="shared" si="2"/>
        <v>65.78947368421052</v>
      </c>
      <c r="Z33" s="56"/>
      <c r="AA33" s="57">
        <f t="shared" si="3"/>
        <v>34.21052631578948</v>
      </c>
    </row>
    <row r="34" spans="1:27" ht="12.75">
      <c r="A34" s="49" t="s">
        <v>40</v>
      </c>
      <c r="C34" s="60" t="s">
        <v>72</v>
      </c>
      <c r="D34" s="28"/>
      <c r="E34" s="28">
        <v>23</v>
      </c>
      <c r="F34" s="28"/>
      <c r="G34" s="28">
        <f t="shared" si="0"/>
        <v>129.87012987012986</v>
      </c>
      <c r="H34" s="28"/>
      <c r="I34" s="32">
        <v>100</v>
      </c>
      <c r="J34" s="32"/>
      <c r="K34" s="28">
        <v>0</v>
      </c>
      <c r="L34" s="28"/>
      <c r="M34" s="28">
        <v>34</v>
      </c>
      <c r="N34" s="28"/>
      <c r="O34" s="28">
        <v>129.87012987012986</v>
      </c>
      <c r="P34" s="28"/>
      <c r="Q34" s="28">
        <v>0</v>
      </c>
      <c r="R34" s="28"/>
      <c r="S34" s="28">
        <v>0</v>
      </c>
      <c r="T34" s="28"/>
      <c r="U34" s="28">
        <v>44.15584415584416</v>
      </c>
      <c r="V34" s="28"/>
      <c r="W34" s="57">
        <f t="shared" si="1"/>
        <v>57.00000000000001</v>
      </c>
      <c r="X34" s="57"/>
      <c r="Y34" s="57">
        <f t="shared" si="2"/>
        <v>40.350877192982445</v>
      </c>
      <c r="Z34" s="56"/>
      <c r="AA34" s="57">
        <f t="shared" si="3"/>
        <v>59.64912280701755</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41</v>
      </c>
      <c r="F36" s="28"/>
      <c r="G36" s="28">
        <f t="shared" si="0"/>
        <v>169.4915254237288</v>
      </c>
      <c r="H36" s="28"/>
      <c r="I36" s="32">
        <v>100</v>
      </c>
      <c r="J36" s="32"/>
      <c r="K36" s="28">
        <v>0</v>
      </c>
      <c r="L36" s="28"/>
      <c r="M36" s="28">
        <v>64.8</v>
      </c>
      <c r="N36" s="28"/>
      <c r="O36" s="28">
        <v>0</v>
      </c>
      <c r="P36" s="28"/>
      <c r="Q36" s="28">
        <v>0</v>
      </c>
      <c r="R36" s="28"/>
      <c r="S36" s="28">
        <v>0</v>
      </c>
      <c r="T36" s="28"/>
      <c r="U36" s="28">
        <v>64.8</v>
      </c>
      <c r="V36" s="28"/>
      <c r="W36" s="57">
        <f t="shared" si="1"/>
        <v>79.23199999999999</v>
      </c>
      <c r="X36" s="57"/>
      <c r="Y36" s="57">
        <f t="shared" si="2"/>
        <v>51.746768982229405</v>
      </c>
      <c r="Z36" s="56"/>
      <c r="AA36" s="57">
        <f t="shared" si="3"/>
        <v>48.2532310177706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66</v>
      </c>
      <c r="N38" s="28"/>
      <c r="O38" s="28">
        <v>0</v>
      </c>
      <c r="P38" s="28"/>
      <c r="Q38" s="28">
        <v>0</v>
      </c>
      <c r="R38" s="28"/>
      <c r="S38" s="28">
        <v>10</v>
      </c>
      <c r="T38" s="28"/>
      <c r="U38" s="28">
        <v>56</v>
      </c>
      <c r="V38" s="28"/>
      <c r="W38" s="57">
        <f t="shared" si="1"/>
        <v>71.39999999999999</v>
      </c>
      <c r="X38" s="57"/>
      <c r="Y38" s="57">
        <f t="shared" si="2"/>
        <v>49.01960784313725</v>
      </c>
      <c r="Z38" s="56"/>
      <c r="AA38" s="57">
        <f t="shared" si="3"/>
        <v>50.980392156862756</v>
      </c>
    </row>
    <row r="39" spans="1:27" ht="12.75">
      <c r="A39" s="49" t="s">
        <v>95</v>
      </c>
      <c r="C39" s="60" t="s">
        <v>74</v>
      </c>
      <c r="D39" s="28"/>
      <c r="E39" s="28">
        <v>56.6</v>
      </c>
      <c r="F39" s="28"/>
      <c r="G39" s="28">
        <f t="shared" si="0"/>
        <v>230.41474654377885</v>
      </c>
      <c r="H39" s="28"/>
      <c r="I39" s="32">
        <v>100</v>
      </c>
      <c r="J39" s="32"/>
      <c r="K39" s="28">
        <v>0</v>
      </c>
      <c r="L39" s="28"/>
      <c r="M39" s="28">
        <v>77.44</v>
      </c>
      <c r="N39" s="28"/>
      <c r="O39" s="28">
        <v>0</v>
      </c>
      <c r="P39" s="28"/>
      <c r="Q39" s="28">
        <v>0</v>
      </c>
      <c r="R39" s="28"/>
      <c r="S39" s="28">
        <v>0</v>
      </c>
      <c r="T39" s="28"/>
      <c r="U39" s="28">
        <v>77.44</v>
      </c>
      <c r="V39" s="28"/>
      <c r="W39" s="57">
        <f t="shared" si="1"/>
        <v>90.20896</v>
      </c>
      <c r="X39" s="57"/>
      <c r="Y39" s="57">
        <f t="shared" si="2"/>
        <v>62.74321309102777</v>
      </c>
      <c r="Z39" s="56"/>
      <c r="AA39" s="57">
        <f t="shared" si="3"/>
        <v>37.25678690897223</v>
      </c>
    </row>
    <row r="40" spans="1:27" ht="14.25">
      <c r="A40" s="49" t="s">
        <v>54</v>
      </c>
      <c r="C40" s="60" t="s">
        <v>27</v>
      </c>
      <c r="D40" s="28"/>
      <c r="E40" s="28">
        <v>31.689435336976317</v>
      </c>
      <c r="F40" s="28"/>
      <c r="G40" s="28">
        <f t="shared" si="0"/>
        <v>146.3902406506233</v>
      </c>
      <c r="H40" s="28"/>
      <c r="I40" s="32">
        <v>100</v>
      </c>
      <c r="J40" s="32"/>
      <c r="K40" s="28">
        <v>0</v>
      </c>
      <c r="L40" s="28"/>
      <c r="M40" s="28">
        <v>42.44</v>
      </c>
      <c r="N40" s="28"/>
      <c r="O40" s="28">
        <v>0</v>
      </c>
      <c r="P40" s="28"/>
      <c r="Q40" s="28">
        <v>0</v>
      </c>
      <c r="R40" s="28"/>
      <c r="S40" s="28">
        <v>0</v>
      </c>
      <c r="T40" s="28"/>
      <c r="U40" s="28">
        <v>42.44</v>
      </c>
      <c r="V40" s="28"/>
      <c r="W40" s="57">
        <f t="shared" si="1"/>
        <v>60.68043897996357</v>
      </c>
      <c r="X40" s="57"/>
      <c r="Y40" s="57">
        <f t="shared" si="2"/>
        <v>52.223477400089415</v>
      </c>
      <c r="Z40" s="56"/>
      <c r="AA40" s="57">
        <f t="shared" si="3"/>
        <v>47.776522599910585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35</v>
      </c>
      <c r="F42" s="28"/>
      <c r="G42" s="28">
        <f t="shared" si="0"/>
        <v>153.84615384615384</v>
      </c>
      <c r="H42" s="28"/>
      <c r="I42" s="32">
        <v>100</v>
      </c>
      <c r="J42" s="32"/>
      <c r="K42" s="28">
        <v>0</v>
      </c>
      <c r="L42" s="28"/>
      <c r="M42" s="28">
        <v>60</v>
      </c>
      <c r="N42" s="28"/>
      <c r="O42" s="28">
        <v>137</v>
      </c>
      <c r="P42" s="28"/>
      <c r="Q42" s="28">
        <v>27.00729927007299</v>
      </c>
      <c r="R42" s="28"/>
      <c r="S42" s="28">
        <v>37</v>
      </c>
      <c r="T42" s="28"/>
      <c r="U42" s="28">
        <v>45.2</v>
      </c>
      <c r="V42" s="28"/>
      <c r="W42" s="57">
        <f t="shared" si="1"/>
        <v>64.38000000000001</v>
      </c>
      <c r="X42" s="57"/>
      <c r="Y42" s="57">
        <f t="shared" si="2"/>
        <v>54.364709537123325</v>
      </c>
      <c r="Z42" s="56"/>
      <c r="AA42" s="57">
        <f t="shared" si="3"/>
        <v>45.635290462876675</v>
      </c>
    </row>
    <row r="43" spans="1:27" ht="12.75">
      <c r="A43" s="49" t="s">
        <v>102</v>
      </c>
      <c r="C43" s="60" t="s">
        <v>27</v>
      </c>
      <c r="D43" s="28"/>
      <c r="E43" s="28">
        <v>44.2</v>
      </c>
      <c r="F43" s="28"/>
      <c r="G43" s="28">
        <f t="shared" si="0"/>
        <v>179.21146953405017</v>
      </c>
      <c r="H43" s="28"/>
      <c r="I43" s="32">
        <v>100</v>
      </c>
      <c r="J43" s="32"/>
      <c r="K43" s="28">
        <v>0</v>
      </c>
      <c r="L43" s="28"/>
      <c r="M43" s="28">
        <v>44.7</v>
      </c>
      <c r="N43" s="28"/>
      <c r="O43" s="28">
        <v>0</v>
      </c>
      <c r="P43" s="28"/>
      <c r="Q43" s="28">
        <v>0</v>
      </c>
      <c r="R43" s="28"/>
      <c r="S43" s="28">
        <v>0</v>
      </c>
      <c r="T43" s="28"/>
      <c r="U43" s="28">
        <f>+(M43/100)*MAX(I43,O43)-S43</f>
        <v>44.7</v>
      </c>
      <c r="V43" s="28"/>
      <c r="W43" s="57">
        <f t="shared" si="1"/>
        <v>69.1426</v>
      </c>
      <c r="X43" s="57"/>
      <c r="Y43" s="57">
        <f t="shared" si="2"/>
        <v>63.92585757550337</v>
      </c>
      <c r="Z43" s="56"/>
      <c r="AA43" s="57">
        <f t="shared" si="3"/>
        <v>36.07414242449663</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38" dxfId="0" operator="equal" stopIfTrue="1">
      <formula>0</formula>
    </cfRule>
  </conditionalFormatting>
  <conditionalFormatting sqref="C19:AA19">
    <cfRule type="cellIs" priority="37" dxfId="0" operator="equal" stopIfTrue="1">
      <formula>0</formula>
    </cfRule>
  </conditionalFormatting>
  <conditionalFormatting sqref="C24:AA24">
    <cfRule type="cellIs" priority="36" dxfId="0" operator="equal" stopIfTrue="1">
      <formula>0</formula>
    </cfRule>
  </conditionalFormatting>
  <conditionalFormatting sqref="C27:AA30">
    <cfRule type="cellIs" priority="35" dxfId="0" operator="equal" stopIfTrue="1">
      <formula>0</formula>
    </cfRule>
  </conditionalFormatting>
  <conditionalFormatting sqref="C35:AA35">
    <cfRule type="cellIs" priority="34" dxfId="0" operator="equal" stopIfTrue="1">
      <formula>0</formula>
    </cfRule>
  </conditionalFormatting>
  <conditionalFormatting sqref="C41:AA41">
    <cfRule type="cellIs" priority="33" dxfId="0" operator="equal" stopIfTrue="1">
      <formula>0</formula>
    </cfRule>
  </conditionalFormatting>
  <conditionalFormatting sqref="C37:AA37">
    <cfRule type="cellIs" priority="32" dxfId="0" operator="equal" stopIfTrue="1">
      <formula>0</formula>
    </cfRule>
  </conditionalFormatting>
  <conditionalFormatting sqref="C17:AA17">
    <cfRule type="cellIs" priority="31" dxfId="0" operator="equal" stopIfTrue="1">
      <formula>0</formula>
    </cfRule>
  </conditionalFormatting>
  <conditionalFormatting sqref="C22:AA22">
    <cfRule type="cellIs" priority="30" dxfId="0" operator="equal" stopIfTrue="1">
      <formula>0</formula>
    </cfRule>
  </conditionalFormatting>
  <conditionalFormatting sqref="C23:AA23">
    <cfRule type="cellIs" priority="29" dxfId="0" operator="equal" stopIfTrue="1">
      <formula>0</formula>
    </cfRule>
  </conditionalFormatting>
  <conditionalFormatting sqref="C17:AA17">
    <cfRule type="cellIs" priority="28" dxfId="0" operator="equal" stopIfTrue="1">
      <formula>0</formula>
    </cfRule>
  </conditionalFormatting>
  <conditionalFormatting sqref="C17:AA17">
    <cfRule type="cellIs" priority="27" dxfId="0" operator="equal" stopIfTrue="1">
      <formula>0</formula>
    </cfRule>
  </conditionalFormatting>
  <conditionalFormatting sqref="C17:AA17">
    <cfRule type="cellIs" priority="26" dxfId="0" operator="equal" stopIfTrue="1">
      <formula>0</formula>
    </cfRule>
  </conditionalFormatting>
  <conditionalFormatting sqref="C17:AA17">
    <cfRule type="cellIs" priority="25" dxfId="0" operator="equal" stopIfTrue="1">
      <formula>0</formula>
    </cfRule>
  </conditionalFormatting>
  <conditionalFormatting sqref="C19:AA19">
    <cfRule type="cellIs" priority="24" dxfId="0" operator="equal" stopIfTrue="1">
      <formula>0</formula>
    </cfRule>
  </conditionalFormatting>
  <conditionalFormatting sqref="C19:AA19">
    <cfRule type="cellIs" priority="23" dxfId="0" operator="equal" stopIfTrue="1">
      <formula>0</formula>
    </cfRule>
  </conditionalFormatting>
  <conditionalFormatting sqref="C19:AA19">
    <cfRule type="cellIs" priority="22" dxfId="0" operator="equal" stopIfTrue="1">
      <formula>0</formula>
    </cfRule>
  </conditionalFormatting>
  <conditionalFormatting sqref="C19:AA19">
    <cfRule type="cellIs" priority="21" dxfId="0" operator="equal" stopIfTrue="1">
      <formula>0</formula>
    </cfRule>
  </conditionalFormatting>
  <conditionalFormatting sqref="C22:AA24">
    <cfRule type="cellIs" priority="20" dxfId="0" operator="equal" stopIfTrue="1">
      <formula>0</formula>
    </cfRule>
  </conditionalFormatting>
  <conditionalFormatting sqref="C22:AA24">
    <cfRule type="cellIs" priority="19" dxfId="0" operator="equal" stopIfTrue="1">
      <formula>0</formula>
    </cfRule>
  </conditionalFormatting>
  <conditionalFormatting sqref="C22:AA24">
    <cfRule type="cellIs" priority="18" dxfId="0" operator="equal" stopIfTrue="1">
      <formula>0</formula>
    </cfRule>
  </conditionalFormatting>
  <conditionalFormatting sqref="C22:AA24">
    <cfRule type="cellIs" priority="17" dxfId="0" operator="equal" stopIfTrue="1">
      <formula>0</formula>
    </cfRule>
  </conditionalFormatting>
  <conditionalFormatting sqref="C27:AA30">
    <cfRule type="cellIs" priority="16" dxfId="0" operator="equal" stopIfTrue="1">
      <formula>0</formula>
    </cfRule>
  </conditionalFormatting>
  <conditionalFormatting sqref="C27:AA30">
    <cfRule type="cellIs" priority="15" dxfId="0" operator="equal" stopIfTrue="1">
      <formula>0</formula>
    </cfRule>
  </conditionalFormatting>
  <conditionalFormatting sqref="C27:AA30">
    <cfRule type="cellIs" priority="14" dxfId="0" operator="equal" stopIfTrue="1">
      <formula>0</formula>
    </cfRule>
  </conditionalFormatting>
  <conditionalFormatting sqref="C27:AA30">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35:AA35">
    <cfRule type="cellIs" priority="10" dxfId="0" operator="equal" stopIfTrue="1">
      <formula>0</formula>
    </cfRule>
  </conditionalFormatting>
  <conditionalFormatting sqref="C35:AA35">
    <cfRule type="cellIs" priority="9" dxfId="0" operator="equal" stopIfTrue="1">
      <formula>0</formula>
    </cfRule>
  </conditionalFormatting>
  <conditionalFormatting sqref="C37:AA37">
    <cfRule type="cellIs" priority="8" dxfId="0" operator="equal" stopIfTrue="1">
      <formula>0</formula>
    </cfRule>
  </conditionalFormatting>
  <conditionalFormatting sqref="C37:AA37">
    <cfRule type="cellIs" priority="7" dxfId="0" operator="equal" stopIfTrue="1">
      <formula>0</formula>
    </cfRule>
  </conditionalFormatting>
  <conditionalFormatting sqref="C37:AA37">
    <cfRule type="cellIs" priority="6" dxfId="0" operator="equal" stopIfTrue="1">
      <formula>0</formula>
    </cfRule>
  </conditionalFormatting>
  <conditionalFormatting sqref="C37:AA37">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78</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98</v>
      </c>
      <c r="C13" s="60" t="s">
        <v>27</v>
      </c>
      <c r="D13" s="28"/>
      <c r="E13" s="28">
        <v>49</v>
      </c>
      <c r="F13" s="28"/>
      <c r="G13" s="28">
        <f>100/(1-E13/100)</f>
        <v>196.078431372549</v>
      </c>
      <c r="H13" s="28"/>
      <c r="I13" s="32">
        <v>100</v>
      </c>
      <c r="J13" s="32"/>
      <c r="K13" s="28">
        <v>0</v>
      </c>
      <c r="L13" s="28"/>
      <c r="M13" s="28">
        <v>58.225</v>
      </c>
      <c r="N13" s="28"/>
      <c r="O13" s="28">
        <v>0</v>
      </c>
      <c r="P13" s="28"/>
      <c r="Q13" s="28">
        <v>0</v>
      </c>
      <c r="R13" s="28"/>
      <c r="S13" s="28">
        <v>0</v>
      </c>
      <c r="T13" s="28"/>
      <c r="U13" s="28">
        <v>58.225</v>
      </c>
      <c r="V13" s="28"/>
      <c r="W13" s="57">
        <f>(G13-I13+U13)/G13*100</f>
        <v>78.69474999999998</v>
      </c>
      <c r="X13" s="57"/>
      <c r="Y13" s="57">
        <f>((G13-I13)/((G13-I13)+U13))*100</f>
        <v>62.26590719202997</v>
      </c>
      <c r="Z13" s="56"/>
      <c r="AA13" s="57">
        <f>(U13/((G13-I13)+U13))*100</f>
        <v>37.73409280797004</v>
      </c>
    </row>
    <row r="14" spans="1:27" ht="12.75">
      <c r="A14" s="49" t="s">
        <v>91</v>
      </c>
      <c r="C14" s="60" t="s">
        <v>49</v>
      </c>
      <c r="D14" s="28"/>
      <c r="E14" s="28">
        <v>37.93</v>
      </c>
      <c r="F14" s="28"/>
      <c r="G14" s="28">
        <f aca="true" t="shared" si="0" ref="G14:G43">100/(1-E14/100)</f>
        <v>161.10842597067827</v>
      </c>
      <c r="H14" s="28"/>
      <c r="I14" s="32">
        <v>100</v>
      </c>
      <c r="J14" s="32"/>
      <c r="K14" s="28">
        <v>20</v>
      </c>
      <c r="L14" s="28"/>
      <c r="M14" s="28">
        <v>31</v>
      </c>
      <c r="N14" s="28"/>
      <c r="O14" s="28">
        <v>0</v>
      </c>
      <c r="P14" s="28"/>
      <c r="Q14" s="28">
        <v>0</v>
      </c>
      <c r="R14" s="28"/>
      <c r="S14" s="28">
        <v>0</v>
      </c>
      <c r="T14" s="28"/>
      <c r="U14" s="28">
        <v>31</v>
      </c>
      <c r="V14" s="28"/>
      <c r="W14" s="57">
        <f aca="true" t="shared" si="1" ref="W14:W43">(G14-I14+U14)/G14*100</f>
        <v>57.1717</v>
      </c>
      <c r="X14" s="57"/>
      <c r="Y14" s="57">
        <f aca="true" t="shared" si="2" ref="Y14:Y43">((G14-I14)/((G14-I14)+U14))*100</f>
        <v>66.34401285950916</v>
      </c>
      <c r="Z14" s="56"/>
      <c r="AA14" s="57">
        <f aca="true" t="shared" si="3" ref="AA14:AA43">(U14/((G14-I14)+U14))*100</f>
        <v>33.655987140490836</v>
      </c>
    </row>
    <row r="15" spans="1:27" ht="12.75">
      <c r="A15" s="49" t="s">
        <v>92</v>
      </c>
      <c r="C15" s="60" t="s">
        <v>27</v>
      </c>
      <c r="D15" s="28"/>
      <c r="E15" s="28">
        <v>45</v>
      </c>
      <c r="F15" s="28"/>
      <c r="G15" s="28">
        <f t="shared" si="0"/>
        <v>181.8181818181818</v>
      </c>
      <c r="H15" s="28"/>
      <c r="I15" s="32">
        <v>100</v>
      </c>
      <c r="J15" s="32"/>
      <c r="K15" s="28">
        <v>0</v>
      </c>
      <c r="L15" s="28"/>
      <c r="M15" s="28">
        <v>25</v>
      </c>
      <c r="N15" s="28"/>
      <c r="O15" s="28">
        <v>0</v>
      </c>
      <c r="P15" s="28"/>
      <c r="Q15" s="28">
        <v>0</v>
      </c>
      <c r="R15" s="28"/>
      <c r="S15" s="28">
        <v>0</v>
      </c>
      <c r="T15" s="28"/>
      <c r="U15" s="28">
        <v>25</v>
      </c>
      <c r="V15" s="28"/>
      <c r="W15" s="57">
        <f t="shared" si="1"/>
        <v>58.75</v>
      </c>
      <c r="X15" s="57"/>
      <c r="Y15" s="57">
        <f t="shared" si="2"/>
        <v>76.59574468085107</v>
      </c>
      <c r="Z15" s="56"/>
      <c r="AA15" s="57">
        <f t="shared" si="3"/>
        <v>23.404255319148938</v>
      </c>
    </row>
    <row r="16" spans="1:27" ht="12.75">
      <c r="A16" s="49" t="s">
        <v>28</v>
      </c>
      <c r="C16" s="60" t="s">
        <v>29</v>
      </c>
      <c r="D16" s="28"/>
      <c r="E16" s="28">
        <v>49.76</v>
      </c>
      <c r="F16" s="28"/>
      <c r="G16" s="28">
        <f t="shared" si="0"/>
        <v>199.04458598726117</v>
      </c>
      <c r="H16" s="28"/>
      <c r="I16" s="32">
        <v>100</v>
      </c>
      <c r="J16" s="32"/>
      <c r="K16" s="28">
        <v>0</v>
      </c>
      <c r="L16" s="28"/>
      <c r="M16" s="28">
        <v>53.2</v>
      </c>
      <c r="N16" s="28"/>
      <c r="O16" s="28">
        <v>150</v>
      </c>
      <c r="P16" s="28"/>
      <c r="Q16" s="28">
        <v>23.803500000000003</v>
      </c>
      <c r="R16" s="28"/>
      <c r="S16" s="28">
        <v>35.70525000000001</v>
      </c>
      <c r="T16" s="28"/>
      <c r="U16" s="28">
        <v>44.094750000000005</v>
      </c>
      <c r="V16" s="28"/>
      <c r="W16" s="57">
        <f t="shared" si="1"/>
        <v>71.9132024</v>
      </c>
      <c r="X16" s="57"/>
      <c r="Y16" s="57">
        <f t="shared" si="2"/>
        <v>69.19452665064462</v>
      </c>
      <c r="Z16" s="56"/>
      <c r="AA16" s="57">
        <f t="shared" si="3"/>
        <v>30.805473349355385</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50</v>
      </c>
      <c r="F18" s="28"/>
      <c r="G18" s="28">
        <f t="shared" si="0"/>
        <v>200</v>
      </c>
      <c r="H18" s="28"/>
      <c r="I18" s="32">
        <v>100</v>
      </c>
      <c r="J18" s="32"/>
      <c r="K18" s="28" t="s">
        <v>56</v>
      </c>
      <c r="L18" s="28"/>
      <c r="M18" s="28">
        <v>73.1</v>
      </c>
      <c r="N18" s="28"/>
      <c r="O18" s="28">
        <v>125</v>
      </c>
      <c r="P18" s="28"/>
      <c r="Q18" s="28">
        <v>0.2</v>
      </c>
      <c r="R18" s="28"/>
      <c r="S18" s="28">
        <v>25</v>
      </c>
      <c r="T18" s="28"/>
      <c r="U18" s="28">
        <v>66.375</v>
      </c>
      <c r="V18" s="28"/>
      <c r="W18" s="57">
        <f t="shared" si="1"/>
        <v>83.1875</v>
      </c>
      <c r="X18" s="57"/>
      <c r="Y18" s="57">
        <f t="shared" si="2"/>
        <v>60.105184072126214</v>
      </c>
      <c r="Z18" s="56"/>
      <c r="AA18" s="57">
        <f t="shared" si="3"/>
        <v>39.89481592787378</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45</v>
      </c>
      <c r="F20" s="28"/>
      <c r="G20" s="28">
        <f t="shared" si="0"/>
        <v>181.8181818181818</v>
      </c>
      <c r="H20" s="28"/>
      <c r="I20" s="32">
        <v>100</v>
      </c>
      <c r="J20" s="32"/>
      <c r="K20" s="28">
        <v>0</v>
      </c>
      <c r="L20" s="28"/>
      <c r="M20" s="28">
        <v>60.4</v>
      </c>
      <c r="N20" s="28"/>
      <c r="O20" s="28">
        <v>150</v>
      </c>
      <c r="P20" s="28"/>
      <c r="Q20" s="28">
        <v>33.33333333333333</v>
      </c>
      <c r="R20" s="28"/>
      <c r="S20" s="28">
        <v>49.999999999999986</v>
      </c>
      <c r="T20" s="28"/>
      <c r="U20" s="28">
        <v>40.60000000000001</v>
      </c>
      <c r="V20" s="28"/>
      <c r="W20" s="57">
        <f t="shared" si="1"/>
        <v>67.33</v>
      </c>
      <c r="X20" s="57"/>
      <c r="Y20" s="57">
        <f t="shared" si="2"/>
        <v>66.83499183127877</v>
      </c>
      <c r="Z20" s="56"/>
      <c r="AA20" s="57">
        <f t="shared" si="3"/>
        <v>33.16500816872123</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50</v>
      </c>
      <c r="F25" s="28"/>
      <c r="G25" s="28">
        <f t="shared" si="0"/>
        <v>200</v>
      </c>
      <c r="H25" s="28"/>
      <c r="I25" s="32">
        <v>100</v>
      </c>
      <c r="J25" s="32"/>
      <c r="K25" s="28">
        <v>0</v>
      </c>
      <c r="L25" s="28"/>
      <c r="M25" s="28">
        <v>58.5</v>
      </c>
      <c r="N25" s="28"/>
      <c r="O25" s="28">
        <v>153.84615384615384</v>
      </c>
      <c r="P25" s="28"/>
      <c r="Q25" s="28">
        <v>35</v>
      </c>
      <c r="R25" s="28"/>
      <c r="S25" s="28">
        <v>53.84615384615385</v>
      </c>
      <c r="T25" s="28"/>
      <c r="U25" s="28">
        <v>36.15384615384614</v>
      </c>
      <c r="V25" s="28"/>
      <c r="W25" s="57">
        <f t="shared" si="1"/>
        <v>68.07692307692307</v>
      </c>
      <c r="X25" s="57"/>
      <c r="Y25" s="57">
        <f t="shared" si="2"/>
        <v>73.44632768361583</v>
      </c>
      <c r="Z25" s="56"/>
      <c r="AA25" s="57">
        <f t="shared" si="3"/>
        <v>26.553672316384176</v>
      </c>
    </row>
    <row r="26" spans="1:27" ht="12.75">
      <c r="A26" s="49" t="s">
        <v>36</v>
      </c>
      <c r="C26" s="60" t="s">
        <v>26</v>
      </c>
      <c r="D26" s="28"/>
      <c r="E26" s="28">
        <v>46.4</v>
      </c>
      <c r="F26" s="28"/>
      <c r="G26" s="28">
        <f t="shared" si="0"/>
        <v>186.56716417910448</v>
      </c>
      <c r="H26" s="28"/>
      <c r="I26" s="32">
        <v>100</v>
      </c>
      <c r="J26" s="32"/>
      <c r="K26" s="28">
        <v>0</v>
      </c>
      <c r="L26" s="28"/>
      <c r="M26" s="28">
        <v>62</v>
      </c>
      <c r="N26" s="28"/>
      <c r="O26" s="28">
        <v>186.6</v>
      </c>
      <c r="P26" s="28"/>
      <c r="Q26" s="28">
        <v>36</v>
      </c>
      <c r="R26" s="28"/>
      <c r="S26" s="28">
        <v>56.25</v>
      </c>
      <c r="T26" s="28"/>
      <c r="U26" s="28">
        <v>59.44199999999999</v>
      </c>
      <c r="V26" s="28"/>
      <c r="W26" s="57">
        <f t="shared" si="1"/>
        <v>78.26091199999999</v>
      </c>
      <c r="X26" s="57"/>
      <c r="Y26" s="57">
        <f t="shared" si="2"/>
        <v>59.28885674115324</v>
      </c>
      <c r="Z26" s="56"/>
      <c r="AA26" s="57">
        <f t="shared" si="3"/>
        <v>40.71114325884677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42</v>
      </c>
      <c r="F31" s="28"/>
      <c r="G31" s="28">
        <f t="shared" si="0"/>
        <v>172.41379310344826</v>
      </c>
      <c r="H31" s="28"/>
      <c r="I31" s="32">
        <v>100</v>
      </c>
      <c r="J31" s="32"/>
      <c r="K31" s="28">
        <v>55</v>
      </c>
      <c r="L31" s="28"/>
      <c r="M31" s="28">
        <v>55</v>
      </c>
      <c r="N31" s="28"/>
      <c r="O31" s="28">
        <v>0</v>
      </c>
      <c r="P31" s="28"/>
      <c r="Q31" s="28">
        <v>0</v>
      </c>
      <c r="R31" s="28"/>
      <c r="S31" s="28">
        <v>0</v>
      </c>
      <c r="T31" s="28"/>
      <c r="U31" s="28">
        <v>55.00000000000001</v>
      </c>
      <c r="V31" s="28"/>
      <c r="W31" s="57">
        <f t="shared" si="1"/>
        <v>73.9</v>
      </c>
      <c r="X31" s="57"/>
      <c r="Y31" s="57">
        <f t="shared" si="2"/>
        <v>56.83355886332882</v>
      </c>
      <c r="Z31" s="56"/>
      <c r="AA31" s="57">
        <f t="shared" si="3"/>
        <v>43.16644113667119</v>
      </c>
    </row>
    <row r="32" spans="1:27" ht="12.75">
      <c r="A32" s="49" t="s">
        <v>87</v>
      </c>
      <c r="C32" s="60" t="s">
        <v>27</v>
      </c>
      <c r="D32" s="28"/>
      <c r="E32" s="28">
        <v>42</v>
      </c>
      <c r="F32" s="28"/>
      <c r="G32" s="28">
        <f t="shared" si="0"/>
        <v>172.41379310344826</v>
      </c>
      <c r="H32" s="28"/>
      <c r="I32" s="32">
        <v>100</v>
      </c>
      <c r="J32" s="32"/>
      <c r="K32" s="28">
        <v>0</v>
      </c>
      <c r="L32" s="28"/>
      <c r="M32" s="28">
        <v>72</v>
      </c>
      <c r="N32" s="28"/>
      <c r="O32" s="28">
        <v>0</v>
      </c>
      <c r="P32" s="28"/>
      <c r="Q32" s="28">
        <v>0</v>
      </c>
      <c r="R32" s="28"/>
      <c r="S32" s="28">
        <v>0</v>
      </c>
      <c r="T32" s="28"/>
      <c r="U32" s="28">
        <v>72</v>
      </c>
      <c r="V32" s="28"/>
      <c r="W32" s="57">
        <f t="shared" si="1"/>
        <v>83.76</v>
      </c>
      <c r="X32" s="57"/>
      <c r="Y32" s="57">
        <f t="shared" si="2"/>
        <v>50.14326647564469</v>
      </c>
      <c r="Z32" s="56"/>
      <c r="AA32" s="57">
        <f t="shared" si="3"/>
        <v>49.856733524355306</v>
      </c>
    </row>
    <row r="33" spans="1:27" ht="12.75">
      <c r="A33" s="49" t="s">
        <v>89</v>
      </c>
      <c r="C33" s="60" t="s">
        <v>27</v>
      </c>
      <c r="D33" s="28"/>
      <c r="E33" s="28">
        <v>48</v>
      </c>
      <c r="F33" s="28"/>
      <c r="G33" s="28">
        <f t="shared" si="0"/>
        <v>192.3076923076923</v>
      </c>
      <c r="H33" s="28"/>
      <c r="I33" s="32">
        <v>100</v>
      </c>
      <c r="J33" s="32"/>
      <c r="K33" s="28">
        <v>0</v>
      </c>
      <c r="L33" s="28"/>
      <c r="M33" s="28">
        <v>57</v>
      </c>
      <c r="N33" s="28"/>
      <c r="O33" s="28">
        <v>0</v>
      </c>
      <c r="P33" s="28"/>
      <c r="Q33" s="28">
        <v>0</v>
      </c>
      <c r="R33" s="28"/>
      <c r="S33" s="28">
        <v>0</v>
      </c>
      <c r="T33" s="28"/>
      <c r="U33" s="28">
        <v>56.99999999999999</v>
      </c>
      <c r="V33" s="28"/>
      <c r="W33" s="57">
        <f t="shared" si="1"/>
        <v>77.64</v>
      </c>
      <c r="X33" s="57"/>
      <c r="Y33" s="57">
        <f t="shared" si="2"/>
        <v>61.82380216383307</v>
      </c>
      <c r="Z33" s="56"/>
      <c r="AA33" s="57">
        <f t="shared" si="3"/>
        <v>38.17619783616693</v>
      </c>
    </row>
    <row r="34" spans="1:27" ht="12.75">
      <c r="A34" s="49" t="s">
        <v>40</v>
      </c>
      <c r="C34" s="60" t="s">
        <v>72</v>
      </c>
      <c r="D34" s="28"/>
      <c r="E34" s="28">
        <v>23</v>
      </c>
      <c r="F34" s="28"/>
      <c r="G34" s="28">
        <f t="shared" si="0"/>
        <v>129.87012987012986</v>
      </c>
      <c r="H34" s="28"/>
      <c r="I34" s="32">
        <v>100</v>
      </c>
      <c r="J34" s="32"/>
      <c r="K34" s="28">
        <v>0</v>
      </c>
      <c r="L34" s="28"/>
      <c r="M34" s="28">
        <v>40</v>
      </c>
      <c r="N34" s="28"/>
      <c r="O34" s="28">
        <v>129.87012987012986</v>
      </c>
      <c r="P34" s="28"/>
      <c r="Q34" s="28">
        <v>0</v>
      </c>
      <c r="R34" s="28"/>
      <c r="S34" s="28">
        <v>0</v>
      </c>
      <c r="T34" s="28"/>
      <c r="U34" s="28">
        <v>51.94805194805195</v>
      </c>
      <c r="V34" s="28"/>
      <c r="W34" s="57">
        <f t="shared" si="1"/>
        <v>63</v>
      </c>
      <c r="X34" s="57"/>
      <c r="Y34" s="57">
        <f t="shared" si="2"/>
        <v>36.50793650793649</v>
      </c>
      <c r="Z34" s="56"/>
      <c r="AA34" s="57">
        <f t="shared" si="3"/>
        <v>63.4920634920635</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43.5</v>
      </c>
      <c r="F36" s="28"/>
      <c r="G36" s="28">
        <f t="shared" si="0"/>
        <v>176.9911504424779</v>
      </c>
      <c r="H36" s="28"/>
      <c r="I36" s="32">
        <v>100</v>
      </c>
      <c r="J36" s="32"/>
      <c r="K36" s="28">
        <v>0</v>
      </c>
      <c r="L36" s="28"/>
      <c r="M36" s="28">
        <v>64.8</v>
      </c>
      <c r="N36" s="28"/>
      <c r="O36" s="28">
        <v>0</v>
      </c>
      <c r="P36" s="28"/>
      <c r="Q36" s="28">
        <v>0</v>
      </c>
      <c r="R36" s="28"/>
      <c r="S36" s="28">
        <v>0</v>
      </c>
      <c r="T36" s="28"/>
      <c r="U36" s="28">
        <v>64.8</v>
      </c>
      <c r="V36" s="28"/>
      <c r="W36" s="57">
        <f t="shared" si="1"/>
        <v>80.112</v>
      </c>
      <c r="X36" s="57"/>
      <c r="Y36" s="57">
        <f t="shared" si="2"/>
        <v>54.298981426003614</v>
      </c>
      <c r="Z36" s="56"/>
      <c r="AA36" s="57">
        <f t="shared" si="3"/>
        <v>45.7010185739964</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66</v>
      </c>
      <c r="N38" s="28"/>
      <c r="O38" s="28">
        <v>0</v>
      </c>
      <c r="P38" s="28"/>
      <c r="Q38" s="28">
        <v>0</v>
      </c>
      <c r="R38" s="28"/>
      <c r="S38" s="28">
        <v>10</v>
      </c>
      <c r="T38" s="28"/>
      <c r="U38" s="28">
        <v>56</v>
      </c>
      <c r="V38" s="28"/>
      <c r="W38" s="57">
        <f t="shared" si="1"/>
        <v>71.39999999999999</v>
      </c>
      <c r="X38" s="57"/>
      <c r="Y38" s="57">
        <f t="shared" si="2"/>
        <v>49.01960784313725</v>
      </c>
      <c r="Z38" s="56"/>
      <c r="AA38" s="57">
        <f t="shared" si="3"/>
        <v>50.980392156862756</v>
      </c>
    </row>
    <row r="39" spans="1:27" ht="12.75">
      <c r="A39" s="49" t="s">
        <v>95</v>
      </c>
      <c r="C39" s="60" t="s">
        <v>74</v>
      </c>
      <c r="D39" s="28"/>
      <c r="E39" s="28">
        <v>56.6</v>
      </c>
      <c r="F39" s="28"/>
      <c r="G39" s="28">
        <f t="shared" si="0"/>
        <v>230.41474654377885</v>
      </c>
      <c r="H39" s="28"/>
      <c r="I39" s="32">
        <v>100</v>
      </c>
      <c r="J39" s="32"/>
      <c r="K39" s="28">
        <v>0</v>
      </c>
      <c r="L39" s="28"/>
      <c r="M39" s="28">
        <v>60</v>
      </c>
      <c r="N39" s="28"/>
      <c r="O39" s="28">
        <v>0</v>
      </c>
      <c r="P39" s="28"/>
      <c r="Q39" s="28">
        <v>0</v>
      </c>
      <c r="R39" s="28"/>
      <c r="S39" s="28">
        <v>0</v>
      </c>
      <c r="T39" s="28"/>
      <c r="U39" s="28">
        <v>60</v>
      </c>
      <c r="V39" s="28"/>
      <c r="W39" s="57">
        <f t="shared" si="1"/>
        <v>82.64</v>
      </c>
      <c r="X39" s="57"/>
      <c r="Y39" s="57">
        <f t="shared" si="2"/>
        <v>68.48983543078413</v>
      </c>
      <c r="Z39" s="56"/>
      <c r="AA39" s="57">
        <f t="shared" si="3"/>
        <v>31.51016456921587</v>
      </c>
    </row>
    <row r="40" spans="1:27" ht="12.75">
      <c r="A40" s="49" t="s">
        <v>88</v>
      </c>
      <c r="C40" s="60" t="s">
        <v>27</v>
      </c>
      <c r="D40" s="28"/>
      <c r="E40" s="28">
        <v>31.689435336976317</v>
      </c>
      <c r="F40" s="28"/>
      <c r="G40" s="28">
        <f t="shared" si="0"/>
        <v>146.3902406506233</v>
      </c>
      <c r="H40" s="28"/>
      <c r="I40" s="32">
        <v>100</v>
      </c>
      <c r="J40" s="32"/>
      <c r="K40" s="28">
        <v>0</v>
      </c>
      <c r="L40" s="28"/>
      <c r="M40" s="28">
        <v>42.44</v>
      </c>
      <c r="N40" s="28"/>
      <c r="O40" s="28">
        <v>0</v>
      </c>
      <c r="P40" s="28"/>
      <c r="Q40" s="28">
        <v>0</v>
      </c>
      <c r="R40" s="28"/>
      <c r="S40" s="28">
        <v>0</v>
      </c>
      <c r="T40" s="28"/>
      <c r="U40" s="28">
        <v>42.44</v>
      </c>
      <c r="V40" s="28"/>
      <c r="W40" s="57">
        <f t="shared" si="1"/>
        <v>60.68043897996357</v>
      </c>
      <c r="X40" s="57"/>
      <c r="Y40" s="57">
        <f t="shared" si="2"/>
        <v>52.223477400089415</v>
      </c>
      <c r="Z40" s="56"/>
      <c r="AA40" s="57">
        <f t="shared" si="3"/>
        <v>47.776522599910585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35</v>
      </c>
      <c r="F42" s="28"/>
      <c r="G42" s="28">
        <f t="shared" si="0"/>
        <v>153.84615384615384</v>
      </c>
      <c r="H42" s="28"/>
      <c r="I42" s="32">
        <v>100</v>
      </c>
      <c r="J42" s="32"/>
      <c r="K42" s="28">
        <v>0</v>
      </c>
      <c r="L42" s="28"/>
      <c r="M42" s="28">
        <v>60</v>
      </c>
      <c r="N42" s="28"/>
      <c r="O42" s="28">
        <v>140.8</v>
      </c>
      <c r="P42" s="28"/>
      <c r="Q42" s="28">
        <v>28.977272727272734</v>
      </c>
      <c r="R42" s="28"/>
      <c r="S42" s="28">
        <v>40.80000000000001</v>
      </c>
      <c r="T42" s="28"/>
      <c r="U42" s="28">
        <v>43.67999999999999</v>
      </c>
      <c r="V42" s="28"/>
      <c r="W42" s="57">
        <f t="shared" si="1"/>
        <v>63.391999999999996</v>
      </c>
      <c r="X42" s="57"/>
      <c r="Y42" s="57">
        <f t="shared" si="2"/>
        <v>55.21201413427562</v>
      </c>
      <c r="Z42" s="56"/>
      <c r="AA42" s="57">
        <f t="shared" si="3"/>
        <v>44.78798586572438</v>
      </c>
    </row>
    <row r="43" spans="1:27" ht="12.75">
      <c r="A43" s="49" t="s">
        <v>102</v>
      </c>
      <c r="C43" s="60" t="s">
        <v>46</v>
      </c>
      <c r="D43" s="28"/>
      <c r="E43" s="28">
        <v>49.8</v>
      </c>
      <c r="F43" s="28"/>
      <c r="G43" s="28">
        <f t="shared" si="0"/>
        <v>199.20318725099602</v>
      </c>
      <c r="H43" s="28"/>
      <c r="I43" s="32">
        <v>100</v>
      </c>
      <c r="J43" s="32"/>
      <c r="K43" s="28">
        <v>0</v>
      </c>
      <c r="L43" s="28"/>
      <c r="M43" s="28">
        <v>57.9</v>
      </c>
      <c r="N43" s="28"/>
      <c r="O43" s="28">
        <v>0</v>
      </c>
      <c r="P43" s="28"/>
      <c r="Q43" s="28">
        <v>0</v>
      </c>
      <c r="R43" s="28"/>
      <c r="S43" s="28">
        <v>0</v>
      </c>
      <c r="T43" s="28"/>
      <c r="U43" s="28">
        <f>+(M43/100)*MAX(I43,O43)-S43</f>
        <v>57.9</v>
      </c>
      <c r="V43" s="28"/>
      <c r="W43" s="57">
        <f t="shared" si="1"/>
        <v>78.86580000000001</v>
      </c>
      <c r="X43" s="57"/>
      <c r="Y43" s="57">
        <f t="shared" si="2"/>
        <v>63.145241663686924</v>
      </c>
      <c r="Z43" s="56"/>
      <c r="AA43" s="57">
        <f t="shared" si="3"/>
        <v>36.854758336313076</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24" dxfId="0" operator="equal" stopIfTrue="1">
      <formula>0</formula>
    </cfRule>
  </conditionalFormatting>
  <conditionalFormatting sqref="C19:AA19">
    <cfRule type="cellIs" priority="23" dxfId="0" operator="equal" stopIfTrue="1">
      <formula>0</formula>
    </cfRule>
  </conditionalFormatting>
  <conditionalFormatting sqref="C24:AA24">
    <cfRule type="cellIs" priority="22" dxfId="0" operator="equal" stopIfTrue="1">
      <formula>0</formula>
    </cfRule>
  </conditionalFormatting>
  <conditionalFormatting sqref="C27:AA30">
    <cfRule type="cellIs" priority="21" dxfId="0" operator="equal" stopIfTrue="1">
      <formula>0</formula>
    </cfRule>
  </conditionalFormatting>
  <conditionalFormatting sqref="C35:AA35">
    <cfRule type="cellIs" priority="20" dxfId="0" operator="equal" stopIfTrue="1">
      <formula>0</formula>
    </cfRule>
  </conditionalFormatting>
  <conditionalFormatting sqref="C41:AA41">
    <cfRule type="cellIs" priority="19" dxfId="0" operator="equal" stopIfTrue="1">
      <formula>0</formula>
    </cfRule>
  </conditionalFormatting>
  <conditionalFormatting sqref="C37:AA37">
    <cfRule type="cellIs" priority="18" dxfId="0" operator="equal" stopIfTrue="1">
      <formula>0</formula>
    </cfRule>
  </conditionalFormatting>
  <conditionalFormatting sqref="C17:AA17">
    <cfRule type="cellIs" priority="17" dxfId="0" operator="equal" stopIfTrue="1">
      <formula>0</formula>
    </cfRule>
  </conditionalFormatting>
  <conditionalFormatting sqref="C22:AA22">
    <cfRule type="cellIs" priority="16" dxfId="0" operator="equal" stopIfTrue="1">
      <formula>0</formula>
    </cfRule>
  </conditionalFormatting>
  <conditionalFormatting sqref="C23:AA23">
    <cfRule type="cellIs" priority="15" dxfId="0" operator="equal" stopIfTrue="1">
      <formula>0</formula>
    </cfRule>
  </conditionalFormatting>
  <conditionalFormatting sqref="C17:AA17">
    <cfRule type="cellIs" priority="14" dxfId="0" operator="equal" stopIfTrue="1">
      <formula>0</formula>
    </cfRule>
  </conditionalFormatting>
  <conditionalFormatting sqref="C17:AA17">
    <cfRule type="cellIs" priority="13" dxfId="0" operator="equal" stopIfTrue="1">
      <formula>0</formula>
    </cfRule>
  </conditionalFormatting>
  <conditionalFormatting sqref="C19:AA19">
    <cfRule type="cellIs" priority="12" dxfId="0" operator="equal" stopIfTrue="1">
      <formula>0</formula>
    </cfRule>
  </conditionalFormatting>
  <conditionalFormatting sqref="C19:AA19">
    <cfRule type="cellIs" priority="11" dxfId="0" operator="equal" stopIfTrue="1">
      <formula>0</formula>
    </cfRule>
  </conditionalFormatting>
  <conditionalFormatting sqref="C22:AA24">
    <cfRule type="cellIs" priority="10" dxfId="0" operator="equal" stopIfTrue="1">
      <formula>0</formula>
    </cfRule>
  </conditionalFormatting>
  <conditionalFormatting sqref="C22:AA24">
    <cfRule type="cellIs" priority="9" dxfId="0" operator="equal" stopIfTrue="1">
      <formula>0</formula>
    </cfRule>
  </conditionalFormatting>
  <conditionalFormatting sqref="C27:AA30">
    <cfRule type="cellIs" priority="8" dxfId="0" operator="equal" stopIfTrue="1">
      <formula>0</formula>
    </cfRule>
  </conditionalFormatting>
  <conditionalFormatting sqref="C27:AA30">
    <cfRule type="cellIs" priority="7" dxfId="0" operator="equal" stopIfTrue="1">
      <formula>0</formula>
    </cfRule>
  </conditionalFormatting>
  <conditionalFormatting sqref="C35:AA35">
    <cfRule type="cellIs" priority="6" dxfId="0" operator="equal" stopIfTrue="1">
      <formula>0</formula>
    </cfRule>
  </conditionalFormatting>
  <conditionalFormatting sqref="C35:AA35">
    <cfRule type="cellIs" priority="5" dxfId="0" operator="equal" stopIfTrue="1">
      <formula>0</formula>
    </cfRule>
  </conditionalFormatting>
  <conditionalFormatting sqref="C37:AA37">
    <cfRule type="cellIs" priority="4" dxfId="0" operator="equal" stopIfTrue="1">
      <formula>0</formula>
    </cfRule>
  </conditionalFormatting>
  <conditionalFormatting sqref="C37:AA37">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79</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98</v>
      </c>
      <c r="C13" s="60" t="s">
        <v>27</v>
      </c>
      <c r="D13" s="28"/>
      <c r="E13" s="28">
        <v>46</v>
      </c>
      <c r="F13" s="28"/>
      <c r="G13" s="28">
        <f>100/(1-E13/100)</f>
        <v>185.18518518518516</v>
      </c>
      <c r="H13" s="28"/>
      <c r="I13" s="32">
        <v>100</v>
      </c>
      <c r="J13" s="32"/>
      <c r="K13" s="28">
        <v>0</v>
      </c>
      <c r="L13" s="28"/>
      <c r="M13" s="28">
        <v>61</v>
      </c>
      <c r="N13" s="28"/>
      <c r="O13" s="28">
        <v>0</v>
      </c>
      <c r="P13" s="28"/>
      <c r="Q13" s="28">
        <v>0</v>
      </c>
      <c r="R13" s="28"/>
      <c r="S13" s="28">
        <v>0</v>
      </c>
      <c r="T13" s="28"/>
      <c r="U13" s="28">
        <v>61</v>
      </c>
      <c r="V13" s="28"/>
      <c r="W13" s="57">
        <f>(G13-I13+U13)/G13*100</f>
        <v>78.94</v>
      </c>
      <c r="X13" s="57"/>
      <c r="Y13" s="57">
        <f>((G13-I13)/((G13-I13)+U13))*100</f>
        <v>58.27210539650367</v>
      </c>
      <c r="Z13" s="56"/>
      <c r="AA13" s="57">
        <f>(U13/((G13-I13)+U13))*100</f>
        <v>41.72789460349634</v>
      </c>
    </row>
    <row r="14" spans="1:27" ht="12.75">
      <c r="A14" s="49" t="s">
        <v>91</v>
      </c>
      <c r="C14" s="60" t="s">
        <v>49</v>
      </c>
      <c r="D14" s="28"/>
      <c r="E14" s="28">
        <v>37.93</v>
      </c>
      <c r="F14" s="28"/>
      <c r="G14" s="28">
        <f aca="true" t="shared" si="0" ref="G14:G43">100/(1-E14/100)</f>
        <v>161.10842597067827</v>
      </c>
      <c r="H14" s="28"/>
      <c r="I14" s="32">
        <v>100</v>
      </c>
      <c r="J14" s="32"/>
      <c r="K14" s="28">
        <v>20</v>
      </c>
      <c r="L14" s="28"/>
      <c r="M14" s="28">
        <v>62</v>
      </c>
      <c r="N14" s="28"/>
      <c r="O14" s="28">
        <v>0</v>
      </c>
      <c r="P14" s="28"/>
      <c r="Q14" s="28">
        <v>0</v>
      </c>
      <c r="R14" s="28"/>
      <c r="S14" s="28">
        <v>0</v>
      </c>
      <c r="T14" s="28"/>
      <c r="U14" s="28">
        <v>62</v>
      </c>
      <c r="V14" s="28"/>
      <c r="W14" s="57">
        <f aca="true" t="shared" si="1" ref="W14:W43">(G14-I14+U14)/G14*100</f>
        <v>76.4134</v>
      </c>
      <c r="X14" s="57"/>
      <c r="Y14" s="57">
        <f aca="true" t="shared" si="2" ref="Y14:Y43">((G14-I14)/((G14-I14)+U14))*100</f>
        <v>49.63789073644151</v>
      </c>
      <c r="Z14" s="56"/>
      <c r="AA14" s="57">
        <f aca="true" t="shared" si="3" ref="AA14:AA43">(U14/((G14-I14)+U14))*100</f>
        <v>50.36210926355849</v>
      </c>
    </row>
    <row r="15" spans="1:27" ht="12.75">
      <c r="A15" s="49" t="s">
        <v>92</v>
      </c>
      <c r="C15" s="60" t="s">
        <v>27</v>
      </c>
      <c r="D15" s="28"/>
      <c r="E15" s="28">
        <v>45</v>
      </c>
      <c r="F15" s="28"/>
      <c r="G15" s="28">
        <f t="shared" si="0"/>
        <v>181.8181818181818</v>
      </c>
      <c r="H15" s="28"/>
      <c r="I15" s="32">
        <v>100</v>
      </c>
      <c r="J15" s="32"/>
      <c r="K15" s="28">
        <v>0</v>
      </c>
      <c r="L15" s="28"/>
      <c r="M15" s="28">
        <v>25</v>
      </c>
      <c r="N15" s="28"/>
      <c r="O15" s="28">
        <v>0</v>
      </c>
      <c r="P15" s="28"/>
      <c r="Q15" s="28">
        <v>0</v>
      </c>
      <c r="R15" s="28"/>
      <c r="S15" s="28">
        <v>0</v>
      </c>
      <c r="T15" s="28"/>
      <c r="U15" s="28">
        <v>25</v>
      </c>
      <c r="V15" s="28"/>
      <c r="W15" s="57">
        <f t="shared" si="1"/>
        <v>58.75</v>
      </c>
      <c r="X15" s="57"/>
      <c r="Y15" s="57">
        <f t="shared" si="2"/>
        <v>76.59574468085107</v>
      </c>
      <c r="Z15" s="56"/>
      <c r="AA15" s="57">
        <f t="shared" si="3"/>
        <v>23.404255319148938</v>
      </c>
    </row>
    <row r="16" spans="1:27" ht="12.75">
      <c r="A16" s="49" t="s">
        <v>28</v>
      </c>
      <c r="C16" s="60" t="s">
        <v>29</v>
      </c>
      <c r="D16" s="28"/>
      <c r="E16" s="28">
        <v>49.43</v>
      </c>
      <c r="F16" s="28"/>
      <c r="G16" s="28">
        <f t="shared" si="0"/>
        <v>197.74569903104606</v>
      </c>
      <c r="H16" s="28"/>
      <c r="I16" s="32">
        <v>100</v>
      </c>
      <c r="J16" s="32"/>
      <c r="K16" s="28">
        <v>0</v>
      </c>
      <c r="L16" s="28"/>
      <c r="M16" s="28">
        <v>51.150000000000006</v>
      </c>
      <c r="N16" s="28"/>
      <c r="O16" s="28">
        <v>150</v>
      </c>
      <c r="P16" s="28"/>
      <c r="Q16" s="28">
        <v>23.23675</v>
      </c>
      <c r="R16" s="28"/>
      <c r="S16" s="28">
        <v>34.855125</v>
      </c>
      <c r="T16" s="28"/>
      <c r="U16" s="28">
        <v>41.86987500000001</v>
      </c>
      <c r="V16" s="28"/>
      <c r="W16" s="57">
        <f t="shared" si="1"/>
        <v>70.60359578750001</v>
      </c>
      <c r="X16" s="57"/>
      <c r="Y16" s="57">
        <f t="shared" si="2"/>
        <v>70.0105985377466</v>
      </c>
      <c r="Z16" s="56"/>
      <c r="AA16" s="57">
        <f t="shared" si="3"/>
        <v>29.9894014622534</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50</v>
      </c>
      <c r="F18" s="28"/>
      <c r="G18" s="28">
        <f t="shared" si="0"/>
        <v>200</v>
      </c>
      <c r="H18" s="28"/>
      <c r="I18" s="32">
        <v>100</v>
      </c>
      <c r="J18" s="32"/>
      <c r="K18" s="28" t="s">
        <v>56</v>
      </c>
      <c r="L18" s="28"/>
      <c r="M18" s="28">
        <v>73.2</v>
      </c>
      <c r="N18" s="28"/>
      <c r="O18" s="28">
        <v>125</v>
      </c>
      <c r="P18" s="28"/>
      <c r="Q18" s="28">
        <v>0.2</v>
      </c>
      <c r="R18" s="28"/>
      <c r="S18" s="28">
        <v>25</v>
      </c>
      <c r="T18" s="28"/>
      <c r="U18" s="28">
        <v>66.5</v>
      </c>
      <c r="V18" s="28"/>
      <c r="W18" s="57">
        <f t="shared" si="1"/>
        <v>83.25</v>
      </c>
      <c r="X18" s="57"/>
      <c r="Y18" s="57">
        <f t="shared" si="2"/>
        <v>60.06006006006006</v>
      </c>
      <c r="Z18" s="56"/>
      <c r="AA18" s="57">
        <f t="shared" si="3"/>
        <v>39.93993993993994</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50</v>
      </c>
      <c r="F20" s="28"/>
      <c r="G20" s="28">
        <f t="shared" si="0"/>
        <v>200</v>
      </c>
      <c r="H20" s="28"/>
      <c r="I20" s="32">
        <v>100</v>
      </c>
      <c r="J20" s="32"/>
      <c r="K20" s="28">
        <v>0</v>
      </c>
      <c r="L20" s="28"/>
      <c r="M20" s="28">
        <v>65.4</v>
      </c>
      <c r="N20" s="28"/>
      <c r="O20" s="28">
        <v>150</v>
      </c>
      <c r="P20" s="28"/>
      <c r="Q20" s="28">
        <v>33.33333333333333</v>
      </c>
      <c r="R20" s="28"/>
      <c r="S20" s="28">
        <v>49.999999999999986</v>
      </c>
      <c r="T20" s="28"/>
      <c r="U20" s="28">
        <v>48.10000000000002</v>
      </c>
      <c r="V20" s="28"/>
      <c r="W20" s="57">
        <f t="shared" si="1"/>
        <v>74.05000000000001</v>
      </c>
      <c r="X20" s="57"/>
      <c r="Y20" s="57">
        <f t="shared" si="2"/>
        <v>67.52194463200539</v>
      </c>
      <c r="Z20" s="56"/>
      <c r="AA20" s="57">
        <f t="shared" si="3"/>
        <v>32.47805536799461</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50</v>
      </c>
      <c r="F25" s="28"/>
      <c r="G25" s="28">
        <f t="shared" si="0"/>
        <v>200</v>
      </c>
      <c r="H25" s="28"/>
      <c r="I25" s="32">
        <v>100</v>
      </c>
      <c r="J25" s="32"/>
      <c r="K25" s="28">
        <v>0</v>
      </c>
      <c r="L25" s="28"/>
      <c r="M25" s="28">
        <v>61.25</v>
      </c>
      <c r="N25" s="28"/>
      <c r="O25" s="28">
        <v>153.84615384615384</v>
      </c>
      <c r="P25" s="28"/>
      <c r="Q25" s="28">
        <v>35</v>
      </c>
      <c r="R25" s="28"/>
      <c r="S25" s="28">
        <v>53.84615384615385</v>
      </c>
      <c r="T25" s="28"/>
      <c r="U25" s="28">
        <v>40.384615384615394</v>
      </c>
      <c r="V25" s="28"/>
      <c r="W25" s="57">
        <f t="shared" si="1"/>
        <v>70.1923076923077</v>
      </c>
      <c r="X25" s="57"/>
      <c r="Y25" s="57">
        <f t="shared" si="2"/>
        <v>71.23287671232876</v>
      </c>
      <c r="Z25" s="56"/>
      <c r="AA25" s="57">
        <f t="shared" si="3"/>
        <v>28.767123287671236</v>
      </c>
    </row>
    <row r="26" spans="1:27" ht="12.75">
      <c r="A26" s="49" t="s">
        <v>36</v>
      </c>
      <c r="C26" s="60" t="s">
        <v>26</v>
      </c>
      <c r="D26" s="28"/>
      <c r="E26" s="28">
        <v>46.4</v>
      </c>
      <c r="F26" s="28"/>
      <c r="G26" s="28">
        <f t="shared" si="0"/>
        <v>186.56716417910448</v>
      </c>
      <c r="H26" s="28"/>
      <c r="I26" s="32">
        <v>100</v>
      </c>
      <c r="J26" s="32"/>
      <c r="K26" s="28">
        <v>0</v>
      </c>
      <c r="L26" s="28"/>
      <c r="M26" s="28">
        <v>65</v>
      </c>
      <c r="N26" s="28"/>
      <c r="O26" s="28">
        <v>186.6</v>
      </c>
      <c r="P26" s="28"/>
      <c r="Q26" s="28">
        <v>36</v>
      </c>
      <c r="R26" s="28"/>
      <c r="S26" s="28">
        <v>56.25</v>
      </c>
      <c r="T26" s="28"/>
      <c r="U26" s="28">
        <v>65.04</v>
      </c>
      <c r="V26" s="28"/>
      <c r="W26" s="57">
        <f t="shared" si="1"/>
        <v>81.26144</v>
      </c>
      <c r="X26" s="57"/>
      <c r="Y26" s="57">
        <f t="shared" si="2"/>
        <v>57.09965267659545</v>
      </c>
      <c r="Z26" s="56"/>
      <c r="AA26" s="57">
        <f t="shared" si="3"/>
        <v>42.90034732340457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42</v>
      </c>
      <c r="F31" s="28"/>
      <c r="G31" s="28">
        <f t="shared" si="0"/>
        <v>172.41379310344826</v>
      </c>
      <c r="H31" s="28"/>
      <c r="I31" s="32">
        <v>100</v>
      </c>
      <c r="J31" s="32"/>
      <c r="K31" s="28">
        <v>55</v>
      </c>
      <c r="L31" s="28"/>
      <c r="M31" s="28">
        <v>55</v>
      </c>
      <c r="N31" s="28"/>
      <c r="O31" s="28">
        <v>0</v>
      </c>
      <c r="P31" s="28"/>
      <c r="Q31" s="28">
        <v>0</v>
      </c>
      <c r="R31" s="28"/>
      <c r="S31" s="28">
        <v>0</v>
      </c>
      <c r="T31" s="28"/>
      <c r="U31" s="28">
        <v>55.00000000000001</v>
      </c>
      <c r="V31" s="28"/>
      <c r="W31" s="57">
        <f t="shared" si="1"/>
        <v>73.9</v>
      </c>
      <c r="X31" s="57"/>
      <c r="Y31" s="57">
        <f t="shared" si="2"/>
        <v>56.83355886332882</v>
      </c>
      <c r="Z31" s="56"/>
      <c r="AA31" s="57">
        <f t="shared" si="3"/>
        <v>43.16644113667119</v>
      </c>
    </row>
    <row r="32" spans="1:27" ht="12.75">
      <c r="A32" s="49" t="s">
        <v>87</v>
      </c>
      <c r="C32" s="60" t="s">
        <v>27</v>
      </c>
      <c r="D32" s="28"/>
      <c r="E32" s="28">
        <v>43</v>
      </c>
      <c r="F32" s="28"/>
      <c r="G32" s="28">
        <f t="shared" si="0"/>
        <v>175.43859649122805</v>
      </c>
      <c r="H32" s="28"/>
      <c r="I32" s="32">
        <v>100</v>
      </c>
      <c r="J32" s="32"/>
      <c r="K32" s="28">
        <v>0</v>
      </c>
      <c r="L32" s="28"/>
      <c r="M32" s="28">
        <v>72</v>
      </c>
      <c r="N32" s="28"/>
      <c r="O32" s="28">
        <v>0</v>
      </c>
      <c r="P32" s="28"/>
      <c r="Q32" s="28">
        <v>0</v>
      </c>
      <c r="R32" s="28"/>
      <c r="S32" s="28">
        <v>0</v>
      </c>
      <c r="T32" s="28"/>
      <c r="U32" s="28">
        <v>72</v>
      </c>
      <c r="V32" s="28"/>
      <c r="W32" s="57">
        <f t="shared" si="1"/>
        <v>84.04</v>
      </c>
      <c r="X32" s="57"/>
      <c r="Y32" s="57">
        <f t="shared" si="2"/>
        <v>51.16611137553545</v>
      </c>
      <c r="Z32" s="56"/>
      <c r="AA32" s="57">
        <f t="shared" si="3"/>
        <v>48.83388862446454</v>
      </c>
    </row>
    <row r="33" spans="1:27" ht="12.75">
      <c r="A33" s="49" t="s">
        <v>89</v>
      </c>
      <c r="C33" s="60" t="s">
        <v>27</v>
      </c>
      <c r="D33" s="28"/>
      <c r="E33" s="28">
        <v>48</v>
      </c>
      <c r="F33" s="28"/>
      <c r="G33" s="28">
        <f t="shared" si="0"/>
        <v>192.3076923076923</v>
      </c>
      <c r="H33" s="28"/>
      <c r="I33" s="32">
        <v>100</v>
      </c>
      <c r="J33" s="32"/>
      <c r="K33" s="28">
        <v>0</v>
      </c>
      <c r="L33" s="28"/>
      <c r="M33" s="28">
        <v>66</v>
      </c>
      <c r="N33" s="28"/>
      <c r="O33" s="28">
        <v>0</v>
      </c>
      <c r="P33" s="28"/>
      <c r="Q33" s="28">
        <v>0</v>
      </c>
      <c r="R33" s="28"/>
      <c r="S33" s="28">
        <v>0</v>
      </c>
      <c r="T33" s="28"/>
      <c r="U33" s="28">
        <v>66</v>
      </c>
      <c r="V33" s="28"/>
      <c r="W33" s="57">
        <f t="shared" si="1"/>
        <v>82.32</v>
      </c>
      <c r="X33" s="57"/>
      <c r="Y33" s="57">
        <f t="shared" si="2"/>
        <v>58.30903790087463</v>
      </c>
      <c r="Z33" s="56"/>
      <c r="AA33" s="57">
        <f t="shared" si="3"/>
        <v>41.690962099125365</v>
      </c>
    </row>
    <row r="34" spans="1:27" ht="12.75">
      <c r="A34" s="49" t="s">
        <v>40</v>
      </c>
      <c r="C34" s="60" t="s">
        <v>72</v>
      </c>
      <c r="D34" s="28"/>
      <c r="E34" s="28">
        <v>23</v>
      </c>
      <c r="F34" s="28"/>
      <c r="G34" s="28">
        <f t="shared" si="0"/>
        <v>129.87012987012986</v>
      </c>
      <c r="H34" s="28"/>
      <c r="I34" s="32">
        <v>100</v>
      </c>
      <c r="J34" s="32"/>
      <c r="K34" s="28">
        <v>0</v>
      </c>
      <c r="L34" s="28"/>
      <c r="M34" s="28">
        <v>40</v>
      </c>
      <c r="N34" s="28"/>
      <c r="O34" s="28">
        <v>129.87012987012986</v>
      </c>
      <c r="P34" s="28"/>
      <c r="Q34" s="28">
        <v>0</v>
      </c>
      <c r="R34" s="28"/>
      <c r="S34" s="28">
        <v>0</v>
      </c>
      <c r="T34" s="28"/>
      <c r="U34" s="28">
        <v>51.94805194805195</v>
      </c>
      <c r="V34" s="28"/>
      <c r="W34" s="57">
        <f t="shared" si="1"/>
        <v>63</v>
      </c>
      <c r="X34" s="57"/>
      <c r="Y34" s="57">
        <f t="shared" si="2"/>
        <v>36.50793650793649</v>
      </c>
      <c r="Z34" s="56"/>
      <c r="AA34" s="57">
        <f t="shared" si="3"/>
        <v>63.4920634920635</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49</v>
      </c>
      <c r="F36" s="28"/>
      <c r="G36" s="28">
        <f t="shared" si="0"/>
        <v>196.078431372549</v>
      </c>
      <c r="H36" s="28"/>
      <c r="I36" s="32">
        <v>100</v>
      </c>
      <c r="J36" s="32"/>
      <c r="K36" s="28">
        <v>0</v>
      </c>
      <c r="L36" s="28"/>
      <c r="M36" s="28">
        <v>74.14</v>
      </c>
      <c r="N36" s="28"/>
      <c r="O36" s="28">
        <v>0</v>
      </c>
      <c r="P36" s="28"/>
      <c r="Q36" s="28">
        <v>0</v>
      </c>
      <c r="R36" s="28"/>
      <c r="S36" s="28">
        <v>0</v>
      </c>
      <c r="T36" s="28"/>
      <c r="U36" s="28">
        <v>74.14</v>
      </c>
      <c r="V36" s="28"/>
      <c r="W36" s="57">
        <f t="shared" si="1"/>
        <v>86.81139999999999</v>
      </c>
      <c r="X36" s="57"/>
      <c r="Y36" s="57">
        <f t="shared" si="2"/>
        <v>56.44419972492092</v>
      </c>
      <c r="Z36" s="56"/>
      <c r="AA36" s="57">
        <f t="shared" si="3"/>
        <v>43.555800275079086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66</v>
      </c>
      <c r="N38" s="28"/>
      <c r="O38" s="28">
        <v>0</v>
      </c>
      <c r="P38" s="28"/>
      <c r="Q38" s="28">
        <v>0</v>
      </c>
      <c r="R38" s="28"/>
      <c r="S38" s="28">
        <v>10</v>
      </c>
      <c r="T38" s="28"/>
      <c r="U38" s="28">
        <v>56</v>
      </c>
      <c r="V38" s="28"/>
      <c r="W38" s="57">
        <f t="shared" si="1"/>
        <v>71.39999999999999</v>
      </c>
      <c r="X38" s="57"/>
      <c r="Y38" s="57">
        <f t="shared" si="2"/>
        <v>49.01960784313725</v>
      </c>
      <c r="Z38" s="56"/>
      <c r="AA38" s="57">
        <f t="shared" si="3"/>
        <v>50.980392156862756</v>
      </c>
    </row>
    <row r="39" spans="1:27" ht="12.75">
      <c r="A39" s="49" t="s">
        <v>95</v>
      </c>
      <c r="C39" s="60" t="s">
        <v>74</v>
      </c>
      <c r="D39" s="28"/>
      <c r="E39" s="28">
        <v>56.6</v>
      </c>
      <c r="F39" s="28"/>
      <c r="G39" s="28">
        <f t="shared" si="0"/>
        <v>230.41474654377885</v>
      </c>
      <c r="H39" s="28"/>
      <c r="I39" s="32">
        <v>100</v>
      </c>
      <c r="J39" s="32"/>
      <c r="K39" s="28">
        <v>0</v>
      </c>
      <c r="L39" s="28"/>
      <c r="M39" s="28">
        <v>60</v>
      </c>
      <c r="N39" s="28"/>
      <c r="O39" s="28">
        <v>0</v>
      </c>
      <c r="P39" s="28"/>
      <c r="Q39" s="28">
        <v>0</v>
      </c>
      <c r="R39" s="28"/>
      <c r="S39" s="28">
        <v>0</v>
      </c>
      <c r="T39" s="28"/>
      <c r="U39" s="28">
        <v>60</v>
      </c>
      <c r="V39" s="28"/>
      <c r="W39" s="57">
        <f t="shared" si="1"/>
        <v>82.64</v>
      </c>
      <c r="X39" s="57"/>
      <c r="Y39" s="57">
        <f t="shared" si="2"/>
        <v>68.48983543078413</v>
      </c>
      <c r="Z39" s="56"/>
      <c r="AA39" s="57">
        <f t="shared" si="3"/>
        <v>31.51016456921587</v>
      </c>
    </row>
    <row r="40" spans="1:27" ht="12.75">
      <c r="A40" s="49" t="s">
        <v>88</v>
      </c>
      <c r="C40" s="60" t="s">
        <v>27</v>
      </c>
      <c r="D40" s="28"/>
      <c r="E40" s="28">
        <v>31.871584699453553</v>
      </c>
      <c r="F40" s="28"/>
      <c r="G40" s="28">
        <f t="shared" si="0"/>
        <v>146.78163224383397</v>
      </c>
      <c r="H40" s="28"/>
      <c r="I40" s="32">
        <v>100</v>
      </c>
      <c r="J40" s="32"/>
      <c r="K40" s="28">
        <v>0</v>
      </c>
      <c r="L40" s="28"/>
      <c r="M40" s="28">
        <v>42.7</v>
      </c>
      <c r="N40" s="28"/>
      <c r="O40" s="28">
        <v>0</v>
      </c>
      <c r="P40" s="28"/>
      <c r="Q40" s="28">
        <v>0</v>
      </c>
      <c r="R40" s="28"/>
      <c r="S40" s="28">
        <v>0</v>
      </c>
      <c r="T40" s="28"/>
      <c r="U40" s="28">
        <v>42.7</v>
      </c>
      <c r="V40" s="28"/>
      <c r="W40" s="57">
        <f t="shared" si="1"/>
        <v>60.96241803278689</v>
      </c>
      <c r="X40" s="57"/>
      <c r="Y40" s="57">
        <f t="shared" si="2"/>
        <v>52.280709538641226</v>
      </c>
      <c r="Z40" s="56"/>
      <c r="AA40" s="57">
        <f t="shared" si="3"/>
        <v>47.719290461358774</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40</v>
      </c>
      <c r="F42" s="28"/>
      <c r="G42" s="28">
        <f t="shared" si="0"/>
        <v>166.66666666666669</v>
      </c>
      <c r="H42" s="28"/>
      <c r="I42" s="32">
        <v>100</v>
      </c>
      <c r="J42" s="32"/>
      <c r="K42" s="28">
        <v>0</v>
      </c>
      <c r="L42" s="28"/>
      <c r="M42" s="28">
        <v>60</v>
      </c>
      <c r="N42" s="28"/>
      <c r="O42" s="28">
        <v>142.9</v>
      </c>
      <c r="P42" s="28"/>
      <c r="Q42" s="28">
        <v>30.020993701889438</v>
      </c>
      <c r="R42" s="28"/>
      <c r="S42" s="28">
        <v>42.90000000000001</v>
      </c>
      <c r="T42" s="28"/>
      <c r="U42" s="28">
        <v>42.83999999999998</v>
      </c>
      <c r="V42" s="28"/>
      <c r="W42" s="57">
        <f t="shared" si="1"/>
        <v>65.70399999999998</v>
      </c>
      <c r="X42" s="57"/>
      <c r="Y42" s="57">
        <f t="shared" si="2"/>
        <v>60.879094119079525</v>
      </c>
      <c r="Z42" s="56"/>
      <c r="AA42" s="57">
        <f t="shared" si="3"/>
        <v>39.120905880920475</v>
      </c>
    </row>
    <row r="43" spans="1:27" ht="12.75">
      <c r="A43" s="49" t="s">
        <v>102</v>
      </c>
      <c r="C43" s="60" t="s">
        <v>46</v>
      </c>
      <c r="D43" s="28"/>
      <c r="E43" s="28">
        <v>49.8</v>
      </c>
      <c r="F43" s="28"/>
      <c r="G43" s="28">
        <f t="shared" si="0"/>
        <v>199.20318725099602</v>
      </c>
      <c r="H43" s="28"/>
      <c r="I43" s="32">
        <v>100</v>
      </c>
      <c r="J43" s="32"/>
      <c r="K43" s="28">
        <v>0</v>
      </c>
      <c r="L43" s="28"/>
      <c r="M43" s="28">
        <v>57.3</v>
      </c>
      <c r="N43" s="28"/>
      <c r="O43" s="28">
        <v>0</v>
      </c>
      <c r="P43" s="28"/>
      <c r="Q43" s="28">
        <v>0</v>
      </c>
      <c r="R43" s="28"/>
      <c r="S43" s="28">
        <v>0</v>
      </c>
      <c r="T43" s="28"/>
      <c r="U43" s="28">
        <f>+(M43/100)*MAX(I43,O43)-S43</f>
        <v>57.3</v>
      </c>
      <c r="V43" s="28"/>
      <c r="W43" s="57">
        <f t="shared" si="1"/>
        <v>78.5646</v>
      </c>
      <c r="X43" s="57"/>
      <c r="Y43" s="57">
        <f t="shared" si="2"/>
        <v>63.38732711679307</v>
      </c>
      <c r="Z43" s="56"/>
      <c r="AA43" s="57">
        <f t="shared" si="3"/>
        <v>36.61267288320694</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24" dxfId="0" operator="equal" stopIfTrue="1">
      <formula>0</formula>
    </cfRule>
  </conditionalFormatting>
  <conditionalFormatting sqref="C19:AA19">
    <cfRule type="cellIs" priority="23" dxfId="0" operator="equal" stopIfTrue="1">
      <formula>0</formula>
    </cfRule>
  </conditionalFormatting>
  <conditionalFormatting sqref="C24:AA24">
    <cfRule type="cellIs" priority="22" dxfId="0" operator="equal" stopIfTrue="1">
      <formula>0</formula>
    </cfRule>
  </conditionalFormatting>
  <conditionalFormatting sqref="C27:AA30">
    <cfRule type="cellIs" priority="21" dxfId="0" operator="equal" stopIfTrue="1">
      <formula>0</formula>
    </cfRule>
  </conditionalFormatting>
  <conditionalFormatting sqref="C35:AA35">
    <cfRule type="cellIs" priority="20" dxfId="0" operator="equal" stopIfTrue="1">
      <formula>0</formula>
    </cfRule>
  </conditionalFormatting>
  <conditionalFormatting sqref="C41:AA41">
    <cfRule type="cellIs" priority="19" dxfId="0" operator="equal" stopIfTrue="1">
      <formula>0</formula>
    </cfRule>
  </conditionalFormatting>
  <conditionalFormatting sqref="C17:AA17 G22 G27 G33 G38 G43">
    <cfRule type="cellIs" priority="18" dxfId="0" operator="equal" stopIfTrue="1">
      <formula>0</formula>
    </cfRule>
  </conditionalFormatting>
  <conditionalFormatting sqref="C37:AA37">
    <cfRule type="cellIs" priority="17" dxfId="0" operator="equal" stopIfTrue="1">
      <formula>0</formula>
    </cfRule>
  </conditionalFormatting>
  <conditionalFormatting sqref="C22:AA22">
    <cfRule type="cellIs" priority="16" dxfId="0" operator="equal" stopIfTrue="1">
      <formula>0</formula>
    </cfRule>
  </conditionalFormatting>
  <conditionalFormatting sqref="C23:AA23">
    <cfRule type="cellIs" priority="15" dxfId="0" operator="equal" stopIfTrue="1">
      <formula>0</formula>
    </cfRule>
  </conditionalFormatting>
  <conditionalFormatting sqref="C17:AA17">
    <cfRule type="cellIs" priority="14" dxfId="0" operator="equal" stopIfTrue="1">
      <formula>0</formula>
    </cfRule>
  </conditionalFormatting>
  <conditionalFormatting sqref="C17:AA17">
    <cfRule type="cellIs" priority="13" dxfId="0" operator="equal" stopIfTrue="1">
      <formula>0</formula>
    </cfRule>
  </conditionalFormatting>
  <conditionalFormatting sqref="C19:AA19">
    <cfRule type="cellIs" priority="12" dxfId="0" operator="equal" stopIfTrue="1">
      <formula>0</formula>
    </cfRule>
  </conditionalFormatting>
  <conditionalFormatting sqref="C19:AA19">
    <cfRule type="cellIs" priority="11" dxfId="0" operator="equal" stopIfTrue="1">
      <formula>0</formula>
    </cfRule>
  </conditionalFormatting>
  <conditionalFormatting sqref="C22:AA24">
    <cfRule type="cellIs" priority="10" dxfId="0" operator="equal" stopIfTrue="1">
      <formula>0</formula>
    </cfRule>
  </conditionalFormatting>
  <conditionalFormatting sqref="C22:AA24">
    <cfRule type="cellIs" priority="9" dxfId="0" operator="equal" stopIfTrue="1">
      <formula>0</formula>
    </cfRule>
  </conditionalFormatting>
  <conditionalFormatting sqref="C27:AA30">
    <cfRule type="cellIs" priority="8" dxfId="0" operator="equal" stopIfTrue="1">
      <formula>0</formula>
    </cfRule>
  </conditionalFormatting>
  <conditionalFormatting sqref="C27:AA30">
    <cfRule type="cellIs" priority="7" dxfId="0" operator="equal" stopIfTrue="1">
      <formula>0</formula>
    </cfRule>
  </conditionalFormatting>
  <conditionalFormatting sqref="C35:AA35">
    <cfRule type="cellIs" priority="6" dxfId="0" operator="equal" stopIfTrue="1">
      <formula>0</formula>
    </cfRule>
  </conditionalFormatting>
  <conditionalFormatting sqref="C35:AA35">
    <cfRule type="cellIs" priority="5" dxfId="0" operator="equal" stopIfTrue="1">
      <formula>0</formula>
    </cfRule>
  </conditionalFormatting>
  <conditionalFormatting sqref="C37:AA37">
    <cfRule type="cellIs" priority="4" dxfId="0" operator="equal" stopIfTrue="1">
      <formula>0</formula>
    </cfRule>
  </conditionalFormatting>
  <conditionalFormatting sqref="C37:AA37">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80</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27</v>
      </c>
      <c r="D13" s="28"/>
      <c r="E13" s="28">
        <v>46</v>
      </c>
      <c r="F13" s="28"/>
      <c r="G13" s="28">
        <f>100/(1-E13/100)</f>
        <v>185.18518518518516</v>
      </c>
      <c r="H13" s="28"/>
      <c r="I13" s="32">
        <v>100</v>
      </c>
      <c r="J13" s="32"/>
      <c r="K13" s="28">
        <v>0</v>
      </c>
      <c r="L13" s="28"/>
      <c r="M13" s="28">
        <v>61</v>
      </c>
      <c r="N13" s="28"/>
      <c r="O13" s="28">
        <v>0</v>
      </c>
      <c r="P13" s="28"/>
      <c r="Q13" s="28">
        <v>0</v>
      </c>
      <c r="R13" s="28"/>
      <c r="S13" s="28">
        <v>0</v>
      </c>
      <c r="T13" s="28"/>
      <c r="U13" s="28">
        <v>61</v>
      </c>
      <c r="V13" s="28"/>
      <c r="W13" s="57">
        <f>(G13-I13+U13)/G13*100</f>
        <v>78.94</v>
      </c>
      <c r="X13" s="57"/>
      <c r="Y13" s="57">
        <f>((G13-I13)/((G13-I13)+U13))*100</f>
        <v>58.27210539650367</v>
      </c>
      <c r="Z13" s="56"/>
      <c r="AA13" s="57">
        <f>(U13/((G13-I13)+U13))*100</f>
        <v>41.72789460349634</v>
      </c>
    </row>
    <row r="14" spans="1:27" ht="12.75">
      <c r="A14" s="49" t="s">
        <v>91</v>
      </c>
      <c r="C14" s="60" t="s">
        <v>49</v>
      </c>
      <c r="D14" s="28"/>
      <c r="E14" s="28">
        <v>37.93</v>
      </c>
      <c r="F14" s="28"/>
      <c r="G14" s="28">
        <f aca="true" t="shared" si="0" ref="G14:G43">100/(1-E14/100)</f>
        <v>161.10842597067827</v>
      </c>
      <c r="H14" s="28"/>
      <c r="I14" s="32">
        <v>100</v>
      </c>
      <c r="J14" s="32"/>
      <c r="K14" s="28">
        <v>20</v>
      </c>
      <c r="L14" s="28"/>
      <c r="M14" s="28">
        <v>62</v>
      </c>
      <c r="N14" s="28"/>
      <c r="O14" s="28">
        <v>0</v>
      </c>
      <c r="P14" s="28"/>
      <c r="Q14" s="28">
        <v>0</v>
      </c>
      <c r="R14" s="28"/>
      <c r="S14" s="28">
        <v>0</v>
      </c>
      <c r="T14" s="28"/>
      <c r="U14" s="28">
        <v>62</v>
      </c>
      <c r="V14" s="28"/>
      <c r="W14" s="57">
        <f aca="true" t="shared" si="1" ref="W14:W43">(G14-I14+U14)/G14*100</f>
        <v>76.4134</v>
      </c>
      <c r="X14" s="57"/>
      <c r="Y14" s="57">
        <f aca="true" t="shared" si="2" ref="Y14:Y43">((G14-I14)/((G14-I14)+U14))*100</f>
        <v>49.63789073644151</v>
      </c>
      <c r="Z14" s="56"/>
      <c r="AA14" s="57">
        <f aca="true" t="shared" si="3" ref="AA14:AA43">(U14/((G14-I14)+U14))*100</f>
        <v>50.36210926355849</v>
      </c>
    </row>
    <row r="15" spans="1:27" ht="12.75">
      <c r="A15" s="49" t="s">
        <v>92</v>
      </c>
      <c r="C15" s="60" t="s">
        <v>27</v>
      </c>
      <c r="D15" s="28"/>
      <c r="E15" s="28">
        <v>45</v>
      </c>
      <c r="F15" s="28"/>
      <c r="G15" s="28">
        <f t="shared" si="0"/>
        <v>181.8181818181818</v>
      </c>
      <c r="H15" s="28"/>
      <c r="I15" s="32">
        <v>100</v>
      </c>
      <c r="J15" s="32"/>
      <c r="K15" s="28">
        <v>0</v>
      </c>
      <c r="L15" s="28"/>
      <c r="M15" s="28">
        <v>25</v>
      </c>
      <c r="N15" s="28"/>
      <c r="O15" s="28">
        <v>0</v>
      </c>
      <c r="P15" s="28"/>
      <c r="Q15" s="28">
        <v>0</v>
      </c>
      <c r="R15" s="28"/>
      <c r="S15" s="28">
        <v>0</v>
      </c>
      <c r="T15" s="28"/>
      <c r="U15" s="28">
        <v>25</v>
      </c>
      <c r="V15" s="28"/>
      <c r="W15" s="57">
        <f t="shared" si="1"/>
        <v>58.75</v>
      </c>
      <c r="X15" s="57"/>
      <c r="Y15" s="57">
        <f t="shared" si="2"/>
        <v>76.59574468085107</v>
      </c>
      <c r="Z15" s="56"/>
      <c r="AA15" s="57">
        <f t="shared" si="3"/>
        <v>23.404255319148938</v>
      </c>
    </row>
    <row r="16" spans="1:27" ht="12.75">
      <c r="A16" s="49" t="s">
        <v>28</v>
      </c>
      <c r="C16" s="60" t="s">
        <v>29</v>
      </c>
      <c r="D16" s="28"/>
      <c r="E16" s="28">
        <v>47.63</v>
      </c>
      <c r="F16" s="28"/>
      <c r="G16" s="28">
        <f t="shared" si="0"/>
        <v>190.94901661256444</v>
      </c>
      <c r="H16" s="28"/>
      <c r="I16" s="32">
        <v>100</v>
      </c>
      <c r="J16" s="32"/>
      <c r="K16" s="28">
        <v>0</v>
      </c>
      <c r="L16" s="28"/>
      <c r="M16" s="28">
        <v>51.1</v>
      </c>
      <c r="N16" s="28"/>
      <c r="O16" s="28">
        <v>150</v>
      </c>
      <c r="P16" s="28"/>
      <c r="Q16" s="28">
        <v>22.67</v>
      </c>
      <c r="R16" s="28"/>
      <c r="S16" s="28">
        <v>34.005</v>
      </c>
      <c r="T16" s="28"/>
      <c r="U16" s="28">
        <v>42.645</v>
      </c>
      <c r="V16" s="28"/>
      <c r="W16" s="57">
        <f t="shared" si="1"/>
        <v>69.9631865</v>
      </c>
      <c r="X16" s="57"/>
      <c r="Y16" s="57">
        <f t="shared" si="2"/>
        <v>68.07866019653063</v>
      </c>
      <c r="Z16" s="56"/>
      <c r="AA16" s="57">
        <f t="shared" si="3"/>
        <v>31.921339803469362</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40</v>
      </c>
      <c r="F18" s="28"/>
      <c r="G18" s="28">
        <f t="shared" si="0"/>
        <v>166.66666666666669</v>
      </c>
      <c r="H18" s="28"/>
      <c r="I18" s="32">
        <v>100.00000000000001</v>
      </c>
      <c r="J18" s="32"/>
      <c r="K18" s="28" t="s">
        <v>56</v>
      </c>
      <c r="L18" s="28"/>
      <c r="M18" s="28">
        <v>73.05</v>
      </c>
      <c r="N18" s="28"/>
      <c r="O18" s="28">
        <v>125.00000000000001</v>
      </c>
      <c r="P18" s="28"/>
      <c r="Q18" s="28">
        <v>0.19999999999999998</v>
      </c>
      <c r="R18" s="28"/>
      <c r="S18" s="28">
        <v>25</v>
      </c>
      <c r="T18" s="28"/>
      <c r="U18" s="28">
        <v>66.3125</v>
      </c>
      <c r="V18" s="28"/>
      <c r="W18" s="57">
        <f>(G18-I18+U18)/G18*100</f>
        <v>79.7875</v>
      </c>
      <c r="X18" s="57"/>
      <c r="Y18" s="57">
        <f t="shared" si="2"/>
        <v>50.13316622277926</v>
      </c>
      <c r="Z18" s="56"/>
      <c r="AA18" s="57">
        <f t="shared" si="3"/>
        <v>49.866833777220734</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50</v>
      </c>
      <c r="F20" s="28"/>
      <c r="G20" s="28">
        <f t="shared" si="0"/>
        <v>200</v>
      </c>
      <c r="H20" s="28"/>
      <c r="I20" s="32">
        <v>100</v>
      </c>
      <c r="J20" s="32"/>
      <c r="K20" s="28">
        <v>0</v>
      </c>
      <c r="L20" s="28"/>
      <c r="M20" s="28">
        <v>66</v>
      </c>
      <c r="N20" s="28"/>
      <c r="O20" s="28">
        <v>150</v>
      </c>
      <c r="P20" s="28"/>
      <c r="Q20" s="28">
        <v>33.33333333333333</v>
      </c>
      <c r="R20" s="28"/>
      <c r="S20" s="28">
        <v>49.999999999999986</v>
      </c>
      <c r="T20" s="28"/>
      <c r="U20" s="28">
        <v>49.000000000000014</v>
      </c>
      <c r="V20" s="28"/>
      <c r="W20" s="57">
        <f t="shared" si="1"/>
        <v>74.5</v>
      </c>
      <c r="X20" s="57"/>
      <c r="Y20" s="57">
        <f t="shared" si="2"/>
        <v>67.11409395973155</v>
      </c>
      <c r="Z20" s="56"/>
      <c r="AA20" s="57">
        <f t="shared" si="3"/>
        <v>32.885906040268466</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 t="shared" si="1"/>
        <v>61.25438400000001</v>
      </c>
      <c r="X21" s="57"/>
      <c r="Y21" s="57">
        <f t="shared" si="2"/>
        <v>68.26969612196544</v>
      </c>
      <c r="Z21" s="56"/>
      <c r="AA21" s="57">
        <f t="shared" si="3"/>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50</v>
      </c>
      <c r="F25" s="28"/>
      <c r="G25" s="28">
        <f t="shared" si="0"/>
        <v>200</v>
      </c>
      <c r="H25" s="28"/>
      <c r="I25" s="32">
        <v>100</v>
      </c>
      <c r="J25" s="32"/>
      <c r="K25" s="28">
        <v>0</v>
      </c>
      <c r="L25" s="28"/>
      <c r="M25" s="28">
        <v>65</v>
      </c>
      <c r="N25" s="28"/>
      <c r="O25" s="28">
        <v>153.84615384615384</v>
      </c>
      <c r="P25" s="28"/>
      <c r="Q25" s="28">
        <v>35</v>
      </c>
      <c r="R25" s="28"/>
      <c r="S25" s="28">
        <v>53.84615384615385</v>
      </c>
      <c r="T25" s="28"/>
      <c r="U25" s="28">
        <v>46.15384615384615</v>
      </c>
      <c r="V25" s="28"/>
      <c r="W25" s="57">
        <f t="shared" si="1"/>
        <v>73.07692307692308</v>
      </c>
      <c r="X25" s="57"/>
      <c r="Y25" s="57">
        <f t="shared" si="2"/>
        <v>68.42105263157895</v>
      </c>
      <c r="Z25" s="56"/>
      <c r="AA25" s="57">
        <f t="shared" si="3"/>
        <v>31.57894736842105</v>
      </c>
    </row>
    <row r="26" spans="1:27" ht="12.75">
      <c r="A26" s="49" t="s">
        <v>36</v>
      </c>
      <c r="C26" s="60" t="s">
        <v>26</v>
      </c>
      <c r="D26" s="28"/>
      <c r="E26" s="28">
        <v>46.4</v>
      </c>
      <c r="F26" s="28"/>
      <c r="G26" s="28">
        <f t="shared" si="0"/>
        <v>186.56716417910448</v>
      </c>
      <c r="H26" s="28"/>
      <c r="I26" s="32">
        <v>100</v>
      </c>
      <c r="J26" s="32"/>
      <c r="K26" s="28">
        <v>0</v>
      </c>
      <c r="L26" s="28"/>
      <c r="M26" s="28">
        <v>65</v>
      </c>
      <c r="N26" s="28"/>
      <c r="O26" s="28">
        <v>186.6</v>
      </c>
      <c r="P26" s="28"/>
      <c r="Q26" s="28">
        <v>36</v>
      </c>
      <c r="R26" s="28"/>
      <c r="S26" s="28">
        <v>56.25</v>
      </c>
      <c r="T26" s="28"/>
      <c r="U26" s="28">
        <v>65.04</v>
      </c>
      <c r="V26" s="28"/>
      <c r="W26" s="57">
        <f t="shared" si="1"/>
        <v>81.26144</v>
      </c>
      <c r="X26" s="57"/>
      <c r="Y26" s="57">
        <f t="shared" si="2"/>
        <v>57.09965267659545</v>
      </c>
      <c r="Z26" s="56"/>
      <c r="AA26" s="57">
        <f t="shared" si="3"/>
        <v>42.90034732340457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42</v>
      </c>
      <c r="F31" s="28"/>
      <c r="G31" s="28">
        <f t="shared" si="0"/>
        <v>172.41379310344826</v>
      </c>
      <c r="H31" s="28"/>
      <c r="I31" s="32">
        <v>100</v>
      </c>
      <c r="J31" s="32"/>
      <c r="K31" s="28">
        <v>55</v>
      </c>
      <c r="L31" s="28"/>
      <c r="M31" s="28">
        <v>55</v>
      </c>
      <c r="N31" s="28"/>
      <c r="O31" s="28">
        <v>0</v>
      </c>
      <c r="P31" s="28"/>
      <c r="Q31" s="28">
        <v>0</v>
      </c>
      <c r="R31" s="28"/>
      <c r="S31" s="28">
        <v>0</v>
      </c>
      <c r="T31" s="28"/>
      <c r="U31" s="28">
        <v>55.00000000000001</v>
      </c>
      <c r="V31" s="28"/>
      <c r="W31" s="57">
        <f t="shared" si="1"/>
        <v>73.9</v>
      </c>
      <c r="X31" s="57"/>
      <c r="Y31" s="57">
        <f t="shared" si="2"/>
        <v>56.83355886332882</v>
      </c>
      <c r="Z31" s="56"/>
      <c r="AA31" s="57">
        <f t="shared" si="3"/>
        <v>43.16644113667119</v>
      </c>
    </row>
    <row r="32" spans="1:27" ht="12.75">
      <c r="A32" s="49" t="s">
        <v>87</v>
      </c>
      <c r="C32" s="60" t="s">
        <v>27</v>
      </c>
      <c r="D32" s="28"/>
      <c r="E32" s="28">
        <v>43</v>
      </c>
      <c r="F32" s="28"/>
      <c r="G32" s="28">
        <f t="shared" si="0"/>
        <v>175.43859649122805</v>
      </c>
      <c r="H32" s="28"/>
      <c r="I32" s="32">
        <v>100</v>
      </c>
      <c r="J32" s="32"/>
      <c r="K32" s="28">
        <v>0</v>
      </c>
      <c r="L32" s="28"/>
      <c r="M32" s="28">
        <v>72</v>
      </c>
      <c r="N32" s="28"/>
      <c r="O32" s="28">
        <v>0</v>
      </c>
      <c r="P32" s="28"/>
      <c r="Q32" s="28">
        <v>0</v>
      </c>
      <c r="R32" s="28"/>
      <c r="S32" s="28">
        <v>0</v>
      </c>
      <c r="T32" s="28"/>
      <c r="U32" s="28">
        <v>72</v>
      </c>
      <c r="V32" s="28"/>
      <c r="W32" s="57">
        <f t="shared" si="1"/>
        <v>84.04</v>
      </c>
      <c r="X32" s="57"/>
      <c r="Y32" s="57">
        <f t="shared" si="2"/>
        <v>51.16611137553545</v>
      </c>
      <c r="Z32" s="56"/>
      <c r="AA32" s="57">
        <f t="shared" si="3"/>
        <v>48.83388862446454</v>
      </c>
    </row>
    <row r="33" spans="1:27" ht="14.25">
      <c r="A33" s="49" t="s">
        <v>53</v>
      </c>
      <c r="C33" s="60" t="s">
        <v>27</v>
      </c>
      <c r="D33" s="28"/>
      <c r="E33" s="28">
        <v>48</v>
      </c>
      <c r="F33" s="28"/>
      <c r="G33" s="28">
        <f t="shared" si="0"/>
        <v>192.3076923076923</v>
      </c>
      <c r="H33" s="28"/>
      <c r="I33" s="32">
        <v>100</v>
      </c>
      <c r="J33" s="32"/>
      <c r="K33" s="28">
        <v>0</v>
      </c>
      <c r="L33" s="28"/>
      <c r="M33" s="28">
        <v>66</v>
      </c>
      <c r="N33" s="28"/>
      <c r="O33" s="28">
        <v>0</v>
      </c>
      <c r="P33" s="28"/>
      <c r="Q33" s="28">
        <v>0</v>
      </c>
      <c r="R33" s="28"/>
      <c r="S33" s="28">
        <v>0</v>
      </c>
      <c r="T33" s="28"/>
      <c r="U33" s="28">
        <v>66</v>
      </c>
      <c r="V33" s="28"/>
      <c r="W33" s="57">
        <f t="shared" si="1"/>
        <v>82.32</v>
      </c>
      <c r="X33" s="57"/>
      <c r="Y33" s="57">
        <f t="shared" si="2"/>
        <v>58.30903790087463</v>
      </c>
      <c r="Z33" s="56"/>
      <c r="AA33" s="57">
        <f t="shared" si="3"/>
        <v>41.690962099125365</v>
      </c>
    </row>
    <row r="34" spans="1:27" ht="12.75">
      <c r="A34" s="49" t="s">
        <v>40</v>
      </c>
      <c r="C34" s="60" t="s">
        <v>72</v>
      </c>
      <c r="D34" s="28"/>
      <c r="E34" s="28">
        <v>23</v>
      </c>
      <c r="F34" s="28"/>
      <c r="G34" s="28">
        <f t="shared" si="0"/>
        <v>129.87012987012986</v>
      </c>
      <c r="H34" s="28"/>
      <c r="I34" s="32">
        <v>100</v>
      </c>
      <c r="J34" s="32"/>
      <c r="K34" s="28">
        <v>0</v>
      </c>
      <c r="L34" s="28"/>
      <c r="M34" s="28">
        <v>40.5</v>
      </c>
      <c r="N34" s="28"/>
      <c r="O34" s="28">
        <v>129.87012987012986</v>
      </c>
      <c r="P34" s="28"/>
      <c r="Q34" s="28">
        <v>0</v>
      </c>
      <c r="R34" s="28"/>
      <c r="S34" s="28">
        <v>0</v>
      </c>
      <c r="T34" s="28"/>
      <c r="U34" s="28">
        <v>52.5974025974026</v>
      </c>
      <c r="V34" s="28"/>
      <c r="W34" s="57">
        <f t="shared" si="1"/>
        <v>63.5</v>
      </c>
      <c r="X34" s="57"/>
      <c r="Y34" s="57">
        <f t="shared" si="2"/>
        <v>36.22047244094487</v>
      </c>
      <c r="Z34" s="56"/>
      <c r="AA34" s="57">
        <f t="shared" si="3"/>
        <v>63.779527559055126</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49</v>
      </c>
      <c r="F36" s="28"/>
      <c r="G36" s="28">
        <f t="shared" si="0"/>
        <v>196.078431372549</v>
      </c>
      <c r="H36" s="28"/>
      <c r="I36" s="32">
        <v>100</v>
      </c>
      <c r="J36" s="32"/>
      <c r="K36" s="28">
        <v>0</v>
      </c>
      <c r="L36" s="28"/>
      <c r="M36" s="28">
        <v>83.3</v>
      </c>
      <c r="N36" s="28"/>
      <c r="O36" s="28">
        <v>0</v>
      </c>
      <c r="P36" s="28"/>
      <c r="Q36" s="28">
        <v>0</v>
      </c>
      <c r="R36" s="28"/>
      <c r="S36" s="28">
        <v>0</v>
      </c>
      <c r="T36" s="28"/>
      <c r="U36" s="28">
        <v>83.3</v>
      </c>
      <c r="V36" s="28"/>
      <c r="W36" s="57">
        <f t="shared" si="1"/>
        <v>91.483</v>
      </c>
      <c r="X36" s="57"/>
      <c r="Y36" s="57">
        <f t="shared" si="2"/>
        <v>53.56186395286555</v>
      </c>
      <c r="Z36" s="56"/>
      <c r="AA36" s="57">
        <f t="shared" si="3"/>
        <v>46.438136047134435</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66</v>
      </c>
      <c r="N38" s="28"/>
      <c r="O38" s="28">
        <v>0</v>
      </c>
      <c r="P38" s="28"/>
      <c r="Q38" s="28">
        <v>0</v>
      </c>
      <c r="R38" s="28"/>
      <c r="S38" s="28">
        <v>10</v>
      </c>
      <c r="T38" s="28"/>
      <c r="U38" s="28">
        <v>56</v>
      </c>
      <c r="V38" s="28"/>
      <c r="W38" s="57">
        <f t="shared" si="1"/>
        <v>71.39999999999999</v>
      </c>
      <c r="X38" s="57"/>
      <c r="Y38" s="57">
        <f t="shared" si="2"/>
        <v>49.01960784313725</v>
      </c>
      <c r="Z38" s="56"/>
      <c r="AA38" s="57">
        <f t="shared" si="3"/>
        <v>50.980392156862756</v>
      </c>
    </row>
    <row r="39" spans="1:27" ht="12.75">
      <c r="A39" s="49" t="s">
        <v>95</v>
      </c>
      <c r="C39" s="60" t="s">
        <v>74</v>
      </c>
      <c r="D39" s="28"/>
      <c r="E39" s="28">
        <v>56.6</v>
      </c>
      <c r="F39" s="28"/>
      <c r="G39" s="28">
        <f t="shared" si="0"/>
        <v>230.41474654377885</v>
      </c>
      <c r="H39" s="28"/>
      <c r="I39" s="32">
        <v>100</v>
      </c>
      <c r="J39" s="32"/>
      <c r="K39" s="28">
        <v>0</v>
      </c>
      <c r="L39" s="28"/>
      <c r="M39" s="28">
        <v>65</v>
      </c>
      <c r="N39" s="28"/>
      <c r="O39" s="28">
        <v>0</v>
      </c>
      <c r="P39" s="28"/>
      <c r="Q39" s="28">
        <v>0</v>
      </c>
      <c r="R39" s="28"/>
      <c r="S39" s="28">
        <v>0</v>
      </c>
      <c r="T39" s="28"/>
      <c r="U39" s="28">
        <v>65</v>
      </c>
      <c r="V39" s="28"/>
      <c r="W39" s="57">
        <f t="shared" si="1"/>
        <v>84.81</v>
      </c>
      <c r="X39" s="57"/>
      <c r="Y39" s="57">
        <f t="shared" si="2"/>
        <v>66.737413040915</v>
      </c>
      <c r="Z39" s="56"/>
      <c r="AA39" s="57">
        <f t="shared" si="3"/>
        <v>33.262586959085006</v>
      </c>
    </row>
    <row r="40" spans="1:27" ht="12.75">
      <c r="A40" s="49" t="s">
        <v>88</v>
      </c>
      <c r="C40" s="60" t="s">
        <v>27</v>
      </c>
      <c r="D40" s="28"/>
      <c r="E40" s="28">
        <v>32.873406193078324</v>
      </c>
      <c r="F40" s="28"/>
      <c r="G40" s="28">
        <f t="shared" si="0"/>
        <v>148.97225425683467</v>
      </c>
      <c r="H40" s="28"/>
      <c r="I40" s="32">
        <v>100</v>
      </c>
      <c r="J40" s="32"/>
      <c r="K40" s="28">
        <v>0</v>
      </c>
      <c r="L40" s="28"/>
      <c r="M40" s="28">
        <v>44.129999999999995</v>
      </c>
      <c r="N40" s="28"/>
      <c r="O40" s="28">
        <v>0</v>
      </c>
      <c r="P40" s="28"/>
      <c r="Q40" s="28">
        <v>0</v>
      </c>
      <c r="R40" s="28"/>
      <c r="S40" s="28">
        <v>0</v>
      </c>
      <c r="T40" s="28"/>
      <c r="U40" s="28">
        <v>44.129999999999995</v>
      </c>
      <c r="V40" s="28"/>
      <c r="W40" s="57">
        <f t="shared" si="1"/>
        <v>62.496372040072856</v>
      </c>
      <c r="X40" s="57"/>
      <c r="Y40" s="57">
        <f t="shared" si="2"/>
        <v>52.60050322921113</v>
      </c>
      <c r="Z40" s="56"/>
      <c r="AA40" s="57">
        <f t="shared" si="3"/>
        <v>47.39949677078887</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45</v>
      </c>
      <c r="F42" s="28"/>
      <c r="G42" s="28">
        <f t="shared" si="0"/>
        <v>181.8181818181818</v>
      </c>
      <c r="H42" s="28"/>
      <c r="I42" s="32">
        <v>100</v>
      </c>
      <c r="J42" s="32"/>
      <c r="K42" s="28">
        <v>0</v>
      </c>
      <c r="L42" s="28"/>
      <c r="M42" s="28">
        <v>60</v>
      </c>
      <c r="N42" s="28"/>
      <c r="O42" s="28">
        <v>142.9</v>
      </c>
      <c r="P42" s="28"/>
      <c r="Q42" s="28">
        <v>30.020993701889438</v>
      </c>
      <c r="R42" s="28"/>
      <c r="S42" s="28">
        <v>42.90000000000001</v>
      </c>
      <c r="T42" s="28"/>
      <c r="U42" s="28">
        <v>42.83999999999998</v>
      </c>
      <c r="V42" s="28"/>
      <c r="W42" s="57">
        <f t="shared" si="1"/>
        <v>68.56199999999998</v>
      </c>
      <c r="X42" s="57"/>
      <c r="Y42" s="57">
        <f t="shared" si="2"/>
        <v>65.63402467839329</v>
      </c>
      <c r="Z42" s="56"/>
      <c r="AA42" s="57">
        <f t="shared" si="3"/>
        <v>34.36597532160672</v>
      </c>
    </row>
    <row r="43" spans="1:27" ht="12.75">
      <c r="A43" s="49" t="s">
        <v>102</v>
      </c>
      <c r="C43" s="60" t="s">
        <v>46</v>
      </c>
      <c r="D43" s="28"/>
      <c r="E43" s="28">
        <v>49.8</v>
      </c>
      <c r="F43" s="28"/>
      <c r="G43" s="28">
        <f t="shared" si="0"/>
        <v>199.20318725099602</v>
      </c>
      <c r="H43" s="28"/>
      <c r="I43" s="32">
        <v>100</v>
      </c>
      <c r="J43" s="32"/>
      <c r="K43" s="28">
        <v>0</v>
      </c>
      <c r="L43" s="28"/>
      <c r="M43" s="28">
        <v>57.9</v>
      </c>
      <c r="N43" s="28"/>
      <c r="O43" s="28">
        <v>0</v>
      </c>
      <c r="P43" s="28"/>
      <c r="Q43" s="28">
        <v>0</v>
      </c>
      <c r="R43" s="28"/>
      <c r="S43" s="28">
        <v>0</v>
      </c>
      <c r="T43" s="28"/>
      <c r="U43" s="28">
        <f>+(M43/100)*MAX(I43,O43)-S43</f>
        <v>57.9</v>
      </c>
      <c r="V43" s="28"/>
      <c r="W43" s="57">
        <f t="shared" si="1"/>
        <v>78.86580000000001</v>
      </c>
      <c r="X43" s="57"/>
      <c r="Y43" s="57">
        <f t="shared" si="2"/>
        <v>63.145241663686924</v>
      </c>
      <c r="Z43" s="56"/>
      <c r="AA43" s="57">
        <f t="shared" si="3"/>
        <v>36.854758336313076</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16" dxfId="0" operator="equal" stopIfTrue="1">
      <formula>0</formula>
    </cfRule>
  </conditionalFormatting>
  <conditionalFormatting sqref="C19:AA19">
    <cfRule type="cellIs" priority="15" dxfId="0" operator="equal" stopIfTrue="1">
      <formula>0</formula>
    </cfRule>
  </conditionalFormatting>
  <conditionalFormatting sqref="C24:AA24">
    <cfRule type="cellIs" priority="14" dxfId="0" operator="equal" stopIfTrue="1">
      <formula>0</formula>
    </cfRule>
  </conditionalFormatting>
  <conditionalFormatting sqref="C27:AA30">
    <cfRule type="cellIs" priority="13" dxfId="0" operator="equal" stopIfTrue="1">
      <formula>0</formula>
    </cfRule>
  </conditionalFormatting>
  <conditionalFormatting sqref="C35:AA35">
    <cfRule type="cellIs" priority="12" dxfId="0" operator="equal" stopIfTrue="1">
      <formula>0</formula>
    </cfRule>
  </conditionalFormatting>
  <conditionalFormatting sqref="C41:AA41">
    <cfRule type="cellIs" priority="11" dxfId="0" operator="equal" stopIfTrue="1">
      <formula>0</formula>
    </cfRule>
  </conditionalFormatting>
  <conditionalFormatting sqref="C37:AA37">
    <cfRule type="cellIs" priority="10" dxfId="0" operator="equal" stopIfTrue="1">
      <formula>0</formula>
    </cfRule>
  </conditionalFormatting>
  <conditionalFormatting sqref="C17:AA17">
    <cfRule type="cellIs" priority="9" dxfId="0" operator="equal" stopIfTrue="1">
      <formula>0</formula>
    </cfRule>
  </conditionalFormatting>
  <conditionalFormatting sqref="C22:AA22">
    <cfRule type="cellIs" priority="8" dxfId="0" operator="equal" stopIfTrue="1">
      <formula>0</formula>
    </cfRule>
  </conditionalFormatting>
  <conditionalFormatting sqref="C23:AA23">
    <cfRule type="cellIs" priority="7" dxfId="0" operator="equal" stopIfTrue="1">
      <formula>0</formula>
    </cfRule>
  </conditionalFormatting>
  <conditionalFormatting sqref="C19:AA19">
    <cfRule type="cellIs" priority="6" dxfId="0" operator="equal" stopIfTrue="1">
      <formula>0</formula>
    </cfRule>
  </conditionalFormatting>
  <conditionalFormatting sqref="C22:AA24">
    <cfRule type="cellIs" priority="5" dxfId="0" operator="equal" stopIfTrue="1">
      <formula>0</formula>
    </cfRule>
  </conditionalFormatting>
  <conditionalFormatting sqref="C27:AA30">
    <cfRule type="cellIs" priority="4" dxfId="0" operator="equal" stopIfTrue="1">
      <formula>0</formula>
    </cfRule>
  </conditionalFormatting>
  <conditionalFormatting sqref="C35:AA35">
    <cfRule type="cellIs" priority="3" dxfId="0" operator="equal" stopIfTrue="1">
      <formula>0</formula>
    </cfRule>
  </conditionalFormatting>
  <conditionalFormatting sqref="C37:AA37">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81</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27</v>
      </c>
      <c r="D13" s="28"/>
      <c r="E13" s="28">
        <v>46</v>
      </c>
      <c r="F13" s="28"/>
      <c r="G13" s="28">
        <f>100/(1-E13/100)</f>
        <v>185.18518518518516</v>
      </c>
      <c r="H13" s="28"/>
      <c r="I13" s="32">
        <v>100</v>
      </c>
      <c r="J13" s="32"/>
      <c r="K13" s="28">
        <v>0</v>
      </c>
      <c r="L13" s="28"/>
      <c r="M13" s="28">
        <v>60.416</v>
      </c>
      <c r="N13" s="28"/>
      <c r="O13" s="28">
        <v>0</v>
      </c>
      <c r="P13" s="28"/>
      <c r="Q13" s="28">
        <v>0</v>
      </c>
      <c r="R13" s="28"/>
      <c r="S13" s="28">
        <v>0</v>
      </c>
      <c r="T13" s="28"/>
      <c r="U13" s="28">
        <v>60.41599999999999</v>
      </c>
      <c r="V13" s="28"/>
      <c r="W13" s="57">
        <f>(G13-I13+U13)/G13*100</f>
        <v>78.62463999999999</v>
      </c>
      <c r="X13" s="57"/>
      <c r="Y13" s="57">
        <f>((G13-I13)/((G13-I13)+U13))*100</f>
        <v>58.505832268357594</v>
      </c>
      <c r="Z13" s="56"/>
      <c r="AA13" s="57">
        <f>(U13/((G13-I13)+U13))*100</f>
        <v>41.49416773164239</v>
      </c>
    </row>
    <row r="14" spans="1:27" ht="12.75">
      <c r="A14" s="49" t="s">
        <v>91</v>
      </c>
      <c r="C14" s="60" t="s">
        <v>49</v>
      </c>
      <c r="D14" s="28"/>
      <c r="E14" s="28">
        <v>37.93</v>
      </c>
      <c r="F14" s="28"/>
      <c r="G14" s="28">
        <f aca="true" t="shared" si="0" ref="G14:G43">100/(1-E14/100)</f>
        <v>161.10842597067827</v>
      </c>
      <c r="H14" s="28"/>
      <c r="I14" s="32">
        <v>100</v>
      </c>
      <c r="J14" s="32"/>
      <c r="K14" s="28">
        <v>20</v>
      </c>
      <c r="L14" s="28"/>
      <c r="M14" s="28">
        <v>62</v>
      </c>
      <c r="N14" s="28"/>
      <c r="O14" s="28">
        <v>0</v>
      </c>
      <c r="P14" s="28"/>
      <c r="Q14" s="28">
        <v>0</v>
      </c>
      <c r="R14" s="28"/>
      <c r="S14" s="28">
        <v>0</v>
      </c>
      <c r="T14" s="28"/>
      <c r="U14" s="28">
        <v>62</v>
      </c>
      <c r="V14" s="28"/>
      <c r="W14" s="57">
        <f>(G14-I14+U14)/G14*100</f>
        <v>76.4134</v>
      </c>
      <c r="X14" s="57"/>
      <c r="Y14" s="57">
        <f>((G14-I14)/((G14-I14)+U14))*100</f>
        <v>49.63789073644151</v>
      </c>
      <c r="Z14" s="56"/>
      <c r="AA14" s="57">
        <f>(U14/((G14-I14)+U14))*100</f>
        <v>50.36210926355849</v>
      </c>
    </row>
    <row r="15" spans="1:27" ht="12.75">
      <c r="A15" s="49" t="s">
        <v>92</v>
      </c>
      <c r="C15" s="60" t="s">
        <v>27</v>
      </c>
      <c r="D15" s="28"/>
      <c r="E15" s="28">
        <v>45</v>
      </c>
      <c r="F15" s="28"/>
      <c r="G15" s="28">
        <v>181.8181818181818</v>
      </c>
      <c r="H15" s="28"/>
      <c r="I15" s="32">
        <v>100</v>
      </c>
      <c r="J15" s="32"/>
      <c r="K15" s="28">
        <v>0</v>
      </c>
      <c r="L15" s="28"/>
      <c r="M15" s="28">
        <v>20</v>
      </c>
      <c r="N15" s="28"/>
      <c r="O15" s="28">
        <v>0</v>
      </c>
      <c r="P15" s="28"/>
      <c r="Q15" s="28">
        <v>0</v>
      </c>
      <c r="R15" s="28"/>
      <c r="S15" s="28">
        <v>0</v>
      </c>
      <c r="T15" s="28"/>
      <c r="U15" s="28">
        <f>+(M15/100)*MAX(I15,O15)-S15</f>
        <v>20</v>
      </c>
      <c r="V15" s="28"/>
      <c r="W15" s="57">
        <f>(G15-I15+U15)/G15*100</f>
        <v>55.99999999999999</v>
      </c>
      <c r="X15" s="57"/>
      <c r="Y15" s="57">
        <f>((G15-I15)/((G15-I15)+U15))*100</f>
        <v>80.35714285714286</v>
      </c>
      <c r="Z15" s="56"/>
      <c r="AA15" s="57">
        <f>(U15/((G15-I15)+U15))*100</f>
        <v>19.642857142857146</v>
      </c>
    </row>
    <row r="16" spans="1:27" ht="12.75">
      <c r="A16" s="49" t="s">
        <v>28</v>
      </c>
      <c r="C16" s="60" t="s">
        <v>29</v>
      </c>
      <c r="D16" s="28"/>
      <c r="E16" s="28">
        <v>48.27</v>
      </c>
      <c r="F16" s="28"/>
      <c r="G16" s="28">
        <f t="shared" si="0"/>
        <v>193.3114247052001</v>
      </c>
      <c r="H16" s="28"/>
      <c r="I16" s="32">
        <v>100</v>
      </c>
      <c r="J16" s="32"/>
      <c r="K16" s="28">
        <v>0</v>
      </c>
      <c r="L16" s="28"/>
      <c r="M16" s="28">
        <v>50.7</v>
      </c>
      <c r="N16" s="28"/>
      <c r="O16" s="28">
        <v>150</v>
      </c>
      <c r="P16" s="28"/>
      <c r="Q16" s="28">
        <v>22.67</v>
      </c>
      <c r="R16" s="28"/>
      <c r="S16" s="28">
        <v>34.005</v>
      </c>
      <c r="T16" s="28"/>
      <c r="U16" s="28">
        <v>42.044999999999995</v>
      </c>
      <c r="V16" s="28"/>
      <c r="W16" s="57">
        <f>(G16-I16+U16)/G16*100</f>
        <v>70.0198785</v>
      </c>
      <c r="X16" s="57"/>
      <c r="Y16" s="57">
        <f>((G16-I16)/((G16-I16)+U16))*100</f>
        <v>68.9375660656138</v>
      </c>
      <c r="Z16" s="56"/>
      <c r="AA16" s="57">
        <f>(U16/((G16-I16)+U16))*100</f>
        <v>31.062433934386213</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40</v>
      </c>
      <c r="F18" s="28"/>
      <c r="G18" s="28">
        <f t="shared" si="0"/>
        <v>166.66666666666669</v>
      </c>
      <c r="H18" s="28"/>
      <c r="I18" s="32">
        <v>100.00000000000001</v>
      </c>
      <c r="J18" s="32"/>
      <c r="K18" s="28" t="s">
        <v>56</v>
      </c>
      <c r="L18" s="28"/>
      <c r="M18" s="28">
        <v>71.4</v>
      </c>
      <c r="N18" s="28"/>
      <c r="O18" s="28">
        <v>125.00000000000001</v>
      </c>
      <c r="P18" s="28"/>
      <c r="Q18" s="28">
        <v>0.19999999999999998</v>
      </c>
      <c r="R18" s="28"/>
      <c r="S18" s="28">
        <v>25</v>
      </c>
      <c r="T18" s="28"/>
      <c r="U18" s="28">
        <v>64.25000000000001</v>
      </c>
      <c r="V18" s="28"/>
      <c r="W18" s="57">
        <f>(G18-I18+U18)/G18*100</f>
        <v>78.55</v>
      </c>
      <c r="X18" s="57"/>
      <c r="Y18" s="57">
        <f>((G18-I18)/((G18-I18)+U18))*100</f>
        <v>50.92297899427116</v>
      </c>
      <c r="Z18" s="56"/>
      <c r="AA18" s="57">
        <f>(U18/((G18-I18)+U18))*100</f>
        <v>49.07702100572884</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50</v>
      </c>
      <c r="F20" s="28"/>
      <c r="G20" s="28">
        <f t="shared" si="0"/>
        <v>200</v>
      </c>
      <c r="H20" s="28"/>
      <c r="I20" s="32">
        <v>100</v>
      </c>
      <c r="J20" s="32"/>
      <c r="K20" s="28">
        <v>0</v>
      </c>
      <c r="L20" s="28"/>
      <c r="M20" s="28">
        <v>66</v>
      </c>
      <c r="N20" s="28"/>
      <c r="O20" s="28">
        <v>150</v>
      </c>
      <c r="P20" s="28"/>
      <c r="Q20" s="28">
        <v>33.33333333333333</v>
      </c>
      <c r="R20" s="28"/>
      <c r="S20" s="28">
        <v>49.999999999999986</v>
      </c>
      <c r="T20" s="28"/>
      <c r="U20" s="28">
        <v>49.000000000000014</v>
      </c>
      <c r="V20" s="28"/>
      <c r="W20" s="57">
        <f>(G20-I20+U20)/G20*100</f>
        <v>74.5</v>
      </c>
      <c r="X20" s="57"/>
      <c r="Y20" s="57">
        <f>((G20-I20)/((G20-I20)+U20))*100</f>
        <v>67.11409395973155</v>
      </c>
      <c r="Z20" s="56"/>
      <c r="AA20" s="57">
        <f>(U20/((G20-I20)+U20))*100</f>
        <v>32.885906040268466</v>
      </c>
    </row>
    <row r="21" spans="1:27" ht="12.75">
      <c r="A21" s="49" t="s">
        <v>32</v>
      </c>
      <c r="C21" s="60" t="s">
        <v>51</v>
      </c>
      <c r="D21" s="28"/>
      <c r="E21" s="28">
        <v>41.81818181818182</v>
      </c>
      <c r="F21" s="28"/>
      <c r="G21" s="28">
        <f t="shared" si="0"/>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(G21-I21+U21)/G21*100</f>
        <v>61.25438400000001</v>
      </c>
      <c r="X21" s="57"/>
      <c r="Y21" s="57">
        <f>((G21-I21)/((G21-I21)+U21))*100</f>
        <v>68.26969612196544</v>
      </c>
      <c r="Z21" s="56"/>
      <c r="AA21" s="57">
        <f>(U21/((G21-I21)+U21))*100</f>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50</v>
      </c>
      <c r="F25" s="28"/>
      <c r="G25" s="28">
        <f t="shared" si="0"/>
        <v>200</v>
      </c>
      <c r="H25" s="28"/>
      <c r="I25" s="32">
        <v>100</v>
      </c>
      <c r="J25" s="32"/>
      <c r="K25" s="28">
        <v>0</v>
      </c>
      <c r="L25" s="28"/>
      <c r="M25" s="28">
        <v>63.75</v>
      </c>
      <c r="N25" s="28"/>
      <c r="O25" s="28">
        <v>151.09890109890108</v>
      </c>
      <c r="P25" s="28"/>
      <c r="Q25" s="28">
        <v>33.818181818181806</v>
      </c>
      <c r="R25" s="28"/>
      <c r="S25" s="28">
        <v>51.09890109890108</v>
      </c>
      <c r="T25" s="28"/>
      <c r="U25" s="28">
        <v>45.22664835164835</v>
      </c>
      <c r="V25" s="28"/>
      <c r="W25" s="57">
        <f>(G25-I25+U25)/G25*100</f>
        <v>72.61332417582418</v>
      </c>
      <c r="X25" s="57"/>
      <c r="Y25" s="57">
        <f>((G25-I25)/((G25-I25)+U25))*100</f>
        <v>68.85788602506503</v>
      </c>
      <c r="Z25" s="56"/>
      <c r="AA25" s="57">
        <f>(U25/((G25-I25)+U25))*100</f>
        <v>31.142113974934972</v>
      </c>
    </row>
    <row r="26" spans="1:27" ht="12.75">
      <c r="A26" s="49" t="s">
        <v>36</v>
      </c>
      <c r="C26" s="60" t="s">
        <v>26</v>
      </c>
      <c r="D26" s="28"/>
      <c r="E26" s="28">
        <v>46.4</v>
      </c>
      <c r="F26" s="28"/>
      <c r="G26" s="28">
        <f t="shared" si="0"/>
        <v>186.56716417910448</v>
      </c>
      <c r="H26" s="28"/>
      <c r="I26" s="32">
        <v>100</v>
      </c>
      <c r="J26" s="32"/>
      <c r="K26" s="28">
        <v>0</v>
      </c>
      <c r="L26" s="28"/>
      <c r="M26" s="28">
        <v>65</v>
      </c>
      <c r="N26" s="28"/>
      <c r="O26" s="28">
        <v>186.6</v>
      </c>
      <c r="P26" s="28"/>
      <c r="Q26" s="28">
        <v>36</v>
      </c>
      <c r="R26" s="28"/>
      <c r="S26" s="28">
        <v>56.25</v>
      </c>
      <c r="T26" s="28"/>
      <c r="U26" s="28">
        <v>65.04</v>
      </c>
      <c r="V26" s="28"/>
      <c r="W26" s="57">
        <f>(G26-I26+U26)/G26*100</f>
        <v>81.26144</v>
      </c>
      <c r="X26" s="57"/>
      <c r="Y26" s="57">
        <f>((G26-I26)/((G26-I26)+U26))*100</f>
        <v>57.09965267659545</v>
      </c>
      <c r="Z26" s="56"/>
      <c r="AA26" s="57">
        <f>(U26/((G26-I26)+U26))*100</f>
        <v>42.90034732340457</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42</v>
      </c>
      <c r="F31" s="28"/>
      <c r="G31" s="28">
        <f t="shared" si="0"/>
        <v>172.41379310344826</v>
      </c>
      <c r="H31" s="28"/>
      <c r="I31" s="32">
        <v>100</v>
      </c>
      <c r="J31" s="32"/>
      <c r="K31" s="28">
        <v>55</v>
      </c>
      <c r="L31" s="28"/>
      <c r="M31" s="28">
        <v>55</v>
      </c>
      <c r="N31" s="28"/>
      <c r="O31" s="28">
        <v>0</v>
      </c>
      <c r="P31" s="28"/>
      <c r="Q31" s="28">
        <v>0</v>
      </c>
      <c r="R31" s="28"/>
      <c r="S31" s="28">
        <v>0</v>
      </c>
      <c r="T31" s="28"/>
      <c r="U31" s="28">
        <v>55.00000000000001</v>
      </c>
      <c r="V31" s="28"/>
      <c r="W31" s="57">
        <f>(G31-I31+U31)/G31*100</f>
        <v>73.9</v>
      </c>
      <c r="X31" s="57"/>
      <c r="Y31" s="57">
        <f>((G31-I31)/((G31-I31)+U31))*100</f>
        <v>56.83355886332882</v>
      </c>
      <c r="Z31" s="56"/>
      <c r="AA31" s="57">
        <f>(U31/((G31-I31)+U31))*100</f>
        <v>43.16644113667119</v>
      </c>
    </row>
    <row r="32" spans="1:27" ht="12.75">
      <c r="A32" s="49" t="s">
        <v>87</v>
      </c>
      <c r="C32" s="60" t="s">
        <v>27</v>
      </c>
      <c r="D32" s="28"/>
      <c r="E32" s="28">
        <v>48</v>
      </c>
      <c r="F32" s="28"/>
      <c r="G32" s="28">
        <f t="shared" si="0"/>
        <v>192.3076923076923</v>
      </c>
      <c r="H32" s="28"/>
      <c r="I32" s="32">
        <v>100</v>
      </c>
      <c r="J32" s="32"/>
      <c r="K32" s="28">
        <v>0</v>
      </c>
      <c r="L32" s="28"/>
      <c r="M32" s="28">
        <v>72</v>
      </c>
      <c r="N32" s="28"/>
      <c r="O32" s="28">
        <v>0</v>
      </c>
      <c r="P32" s="28"/>
      <c r="Q32" s="28">
        <v>0</v>
      </c>
      <c r="R32" s="28"/>
      <c r="S32" s="28">
        <v>0</v>
      </c>
      <c r="T32" s="28"/>
      <c r="U32" s="28">
        <v>72</v>
      </c>
      <c r="V32" s="28"/>
      <c r="W32" s="57">
        <f>(G32-I32+U32)/G32*100</f>
        <v>85.44</v>
      </c>
      <c r="X32" s="57"/>
      <c r="Y32" s="57">
        <f>((G32-I32)/((G32-I32)+U32))*100</f>
        <v>56.179775280898866</v>
      </c>
      <c r="Z32" s="56"/>
      <c r="AA32" s="57">
        <f>(U32/((G32-I32)+U32))*100</f>
        <v>43.82022471910113</v>
      </c>
    </row>
    <row r="33" spans="1:27" ht="12.75">
      <c r="A33" s="49" t="s">
        <v>89</v>
      </c>
      <c r="C33" s="60" t="s">
        <v>27</v>
      </c>
      <c r="D33" s="28"/>
      <c r="E33" s="28">
        <v>48</v>
      </c>
      <c r="F33" s="28"/>
      <c r="G33" s="28">
        <f t="shared" si="0"/>
        <v>192.3076923076923</v>
      </c>
      <c r="H33" s="28"/>
      <c r="I33" s="32">
        <v>100</v>
      </c>
      <c r="J33" s="32"/>
      <c r="K33" s="28">
        <v>0</v>
      </c>
      <c r="L33" s="28"/>
      <c r="M33" s="28">
        <v>66</v>
      </c>
      <c r="N33" s="28"/>
      <c r="O33" s="28">
        <v>0</v>
      </c>
      <c r="P33" s="28"/>
      <c r="Q33" s="28">
        <v>0</v>
      </c>
      <c r="R33" s="28"/>
      <c r="S33" s="28">
        <v>0</v>
      </c>
      <c r="T33" s="28"/>
      <c r="U33" s="28">
        <v>66</v>
      </c>
      <c r="V33" s="28"/>
      <c r="W33" s="57">
        <f>(G33-I33+U33)/G33*100</f>
        <v>82.32</v>
      </c>
      <c r="X33" s="57"/>
      <c r="Y33" s="57">
        <f>((G33-I33)/((G33-I33)+U33))*100</f>
        <v>58.30903790087463</v>
      </c>
      <c r="Z33" s="56"/>
      <c r="AA33" s="57">
        <f>(U33/((G33-I33)+U33))*100</f>
        <v>41.690962099125365</v>
      </c>
    </row>
    <row r="34" spans="1:27" ht="12.75">
      <c r="A34" s="49" t="s">
        <v>40</v>
      </c>
      <c r="C34" s="60" t="s">
        <v>72</v>
      </c>
      <c r="D34" s="28"/>
      <c r="E34" s="28">
        <v>23</v>
      </c>
      <c r="F34" s="28"/>
      <c r="G34" s="28">
        <f t="shared" si="0"/>
        <v>129.87012987012986</v>
      </c>
      <c r="H34" s="28"/>
      <c r="I34" s="32">
        <v>100</v>
      </c>
      <c r="J34" s="32"/>
      <c r="K34" s="28">
        <v>0</v>
      </c>
      <c r="L34" s="28"/>
      <c r="M34" s="28">
        <v>41</v>
      </c>
      <c r="N34" s="28"/>
      <c r="O34" s="28">
        <v>129.87012987012986</v>
      </c>
      <c r="P34" s="28"/>
      <c r="Q34" s="28">
        <v>0</v>
      </c>
      <c r="R34" s="28"/>
      <c r="S34" s="28">
        <v>0</v>
      </c>
      <c r="T34" s="28"/>
      <c r="U34" s="28">
        <v>53.24675324675324</v>
      </c>
      <c r="V34" s="28"/>
      <c r="W34" s="57">
        <f>(G34-I34+U34)/G34*100</f>
        <v>63.99999999999998</v>
      </c>
      <c r="X34" s="57"/>
      <c r="Y34" s="57">
        <f>((G34-I34)/((G34-I34)+U34))*100</f>
        <v>35.9375</v>
      </c>
      <c r="Z34" s="56"/>
      <c r="AA34" s="57">
        <f>(U34/((G34-I34)+U34))*100</f>
        <v>64.06250000000001</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49</v>
      </c>
      <c r="F36" s="28"/>
      <c r="G36" s="28">
        <f t="shared" si="0"/>
        <v>196.078431372549</v>
      </c>
      <c r="H36" s="28"/>
      <c r="I36" s="32">
        <v>100</v>
      </c>
      <c r="J36" s="32"/>
      <c r="K36" s="28">
        <v>0</v>
      </c>
      <c r="L36" s="28"/>
      <c r="M36" s="28">
        <v>83.3</v>
      </c>
      <c r="N36" s="28"/>
      <c r="O36" s="28">
        <v>0</v>
      </c>
      <c r="P36" s="28"/>
      <c r="Q36" s="28">
        <v>0</v>
      </c>
      <c r="R36" s="28"/>
      <c r="S36" s="28">
        <v>0</v>
      </c>
      <c r="T36" s="28"/>
      <c r="U36" s="28">
        <v>83.3</v>
      </c>
      <c r="V36" s="28"/>
      <c r="W36" s="57">
        <f aca="true" t="shared" si="1" ref="W36:W43">(G36-I36+U36)/G36*100</f>
        <v>91.483</v>
      </c>
      <c r="X36" s="57"/>
      <c r="Y36" s="57">
        <f aca="true" t="shared" si="2" ref="Y36:Y43">((G36-I36)/((G36-I36)+U36))*100</f>
        <v>53.56186395286555</v>
      </c>
      <c r="Z36" s="56"/>
      <c r="AA36" s="57">
        <f aca="true" t="shared" si="3" ref="AA36:AA43">(U36/((G36-I36)+U36))*100</f>
        <v>46.438136047134435</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33</v>
      </c>
      <c r="F38" s="28"/>
      <c r="G38" s="28">
        <f t="shared" si="0"/>
        <v>149.2537313432836</v>
      </c>
      <c r="H38" s="28"/>
      <c r="I38" s="32">
        <v>100</v>
      </c>
      <c r="J38" s="32"/>
      <c r="K38" s="28">
        <v>0</v>
      </c>
      <c r="L38" s="28"/>
      <c r="M38" s="28">
        <v>65</v>
      </c>
      <c r="N38" s="28"/>
      <c r="O38" s="28">
        <v>0</v>
      </c>
      <c r="P38" s="28"/>
      <c r="Q38" s="28">
        <v>0</v>
      </c>
      <c r="R38" s="28"/>
      <c r="S38" s="28">
        <v>15</v>
      </c>
      <c r="T38" s="28"/>
      <c r="U38" s="28">
        <v>50</v>
      </c>
      <c r="V38" s="28"/>
      <c r="W38" s="57">
        <f t="shared" si="1"/>
        <v>66.5</v>
      </c>
      <c r="X38" s="57"/>
      <c r="Y38" s="57">
        <f t="shared" si="2"/>
        <v>49.62406015037594</v>
      </c>
      <c r="Z38" s="56"/>
      <c r="AA38" s="57">
        <f t="shared" si="3"/>
        <v>50.375939849624054</v>
      </c>
    </row>
    <row r="39" spans="1:27" ht="12.75">
      <c r="A39" s="49" t="s">
        <v>95</v>
      </c>
      <c r="C39" s="60" t="s">
        <v>74</v>
      </c>
      <c r="D39" s="28"/>
      <c r="E39" s="28">
        <v>58.1</v>
      </c>
      <c r="F39" s="28"/>
      <c r="G39" s="28">
        <f t="shared" si="0"/>
        <v>238.6634844868735</v>
      </c>
      <c r="H39" s="28"/>
      <c r="I39" s="32">
        <v>100</v>
      </c>
      <c r="J39" s="32"/>
      <c r="K39" s="28">
        <v>0</v>
      </c>
      <c r="L39" s="28"/>
      <c r="M39" s="28">
        <v>76</v>
      </c>
      <c r="N39" s="28"/>
      <c r="O39" s="28">
        <v>0</v>
      </c>
      <c r="P39" s="28"/>
      <c r="Q39" s="28">
        <v>0</v>
      </c>
      <c r="R39" s="28"/>
      <c r="S39" s="28">
        <v>0</v>
      </c>
      <c r="T39" s="28"/>
      <c r="U39" s="28">
        <v>76</v>
      </c>
      <c r="V39" s="28"/>
      <c r="W39" s="57">
        <f t="shared" si="1"/>
        <v>89.944</v>
      </c>
      <c r="X39" s="57"/>
      <c r="Y39" s="57">
        <f t="shared" si="2"/>
        <v>64.595748465712</v>
      </c>
      <c r="Z39" s="56"/>
      <c r="AA39" s="57">
        <f t="shared" si="3"/>
        <v>35.404251534288</v>
      </c>
    </row>
    <row r="40" spans="1:27" ht="12.75">
      <c r="A40" s="49" t="s">
        <v>88</v>
      </c>
      <c r="C40" s="60" t="s">
        <v>27</v>
      </c>
      <c r="D40" s="28"/>
      <c r="E40" s="28">
        <v>33.05555555555556</v>
      </c>
      <c r="F40" s="28"/>
      <c r="G40" s="28">
        <f t="shared" si="0"/>
        <v>149.37759336099583</v>
      </c>
      <c r="H40" s="28"/>
      <c r="I40" s="32">
        <v>100</v>
      </c>
      <c r="J40" s="32"/>
      <c r="K40" s="28">
        <v>0</v>
      </c>
      <c r="L40" s="28"/>
      <c r="M40" s="28">
        <v>44.39</v>
      </c>
      <c r="N40" s="28"/>
      <c r="O40" s="28">
        <v>0</v>
      </c>
      <c r="P40" s="28"/>
      <c r="Q40" s="28">
        <v>0</v>
      </c>
      <c r="R40" s="28"/>
      <c r="S40" s="28">
        <v>0</v>
      </c>
      <c r="T40" s="28"/>
      <c r="U40" s="28">
        <v>44.39</v>
      </c>
      <c r="V40" s="28"/>
      <c r="W40" s="57">
        <f t="shared" si="1"/>
        <v>62.77219444444444</v>
      </c>
      <c r="X40" s="57"/>
      <c r="Y40" s="57">
        <f t="shared" si="2"/>
        <v>52.65955069455291</v>
      </c>
      <c r="Z40" s="56"/>
      <c r="AA40" s="57">
        <f t="shared" si="3"/>
        <v>47.34044930544709</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50</v>
      </c>
      <c r="F42" s="28"/>
      <c r="G42" s="28">
        <f t="shared" si="0"/>
        <v>200</v>
      </c>
      <c r="H42" s="28"/>
      <c r="I42" s="32">
        <v>100</v>
      </c>
      <c r="J42" s="32"/>
      <c r="K42" s="28">
        <v>0</v>
      </c>
      <c r="L42" s="28"/>
      <c r="M42" s="28">
        <v>75</v>
      </c>
      <c r="N42" s="28"/>
      <c r="O42" s="28">
        <v>142.9</v>
      </c>
      <c r="P42" s="28"/>
      <c r="Q42" s="28">
        <v>30.020993701889438</v>
      </c>
      <c r="R42" s="28"/>
      <c r="S42" s="28">
        <v>42.90000000000001</v>
      </c>
      <c r="T42" s="28"/>
      <c r="U42" s="28">
        <v>64.275</v>
      </c>
      <c r="V42" s="28"/>
      <c r="W42" s="57">
        <f t="shared" si="1"/>
        <v>82.1375</v>
      </c>
      <c r="X42" s="57"/>
      <c r="Y42" s="57">
        <f t="shared" si="2"/>
        <v>60.87353523055852</v>
      </c>
      <c r="Z42" s="56"/>
      <c r="AA42" s="57">
        <f t="shared" si="3"/>
        <v>39.12646476944149</v>
      </c>
    </row>
    <row r="43" spans="1:27" ht="12.75">
      <c r="A43" s="49" t="s">
        <v>102</v>
      </c>
      <c r="C43" s="60" t="s">
        <v>46</v>
      </c>
      <c r="D43" s="28"/>
      <c r="E43" s="28">
        <v>49.8</v>
      </c>
      <c r="F43" s="28"/>
      <c r="G43" s="28">
        <f t="shared" si="0"/>
        <v>199.20318725099602</v>
      </c>
      <c r="H43" s="28"/>
      <c r="I43" s="32">
        <v>100</v>
      </c>
      <c r="J43" s="32"/>
      <c r="K43" s="28">
        <v>0</v>
      </c>
      <c r="L43" s="28"/>
      <c r="M43" s="28">
        <v>58.2</v>
      </c>
      <c r="N43" s="28"/>
      <c r="O43" s="28">
        <v>0</v>
      </c>
      <c r="P43" s="28"/>
      <c r="Q43" s="28">
        <v>0</v>
      </c>
      <c r="R43" s="28"/>
      <c r="S43" s="28">
        <v>0</v>
      </c>
      <c r="T43" s="28"/>
      <c r="U43" s="28">
        <f>+(M43/100)*MAX(I43,O43)-S43</f>
        <v>58.20000000000001</v>
      </c>
      <c r="V43" s="28"/>
      <c r="W43" s="57">
        <f t="shared" si="1"/>
        <v>79.0164</v>
      </c>
      <c r="X43" s="57"/>
      <c r="Y43" s="57">
        <f t="shared" si="2"/>
        <v>63.02489103527875</v>
      </c>
      <c r="Z43" s="56"/>
      <c r="AA43" s="57">
        <f t="shared" si="3"/>
        <v>36.97510896472125</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16" dxfId="0" operator="equal" stopIfTrue="1">
      <formula>0</formula>
    </cfRule>
  </conditionalFormatting>
  <conditionalFormatting sqref="C19:AA19 W34:AA34 W41:AA41">
    <cfRule type="cellIs" priority="15" dxfId="0" operator="equal" stopIfTrue="1">
      <formula>0</formula>
    </cfRule>
  </conditionalFormatting>
  <conditionalFormatting sqref="C24:AA24">
    <cfRule type="cellIs" priority="14" dxfId="0" operator="equal" stopIfTrue="1">
      <formula>0</formula>
    </cfRule>
  </conditionalFormatting>
  <conditionalFormatting sqref="C27:AA30">
    <cfRule type="cellIs" priority="13" dxfId="0" operator="equal" stopIfTrue="1">
      <formula>0</formula>
    </cfRule>
  </conditionalFormatting>
  <conditionalFormatting sqref="C35:AA35">
    <cfRule type="cellIs" priority="12" dxfId="0" operator="equal" stopIfTrue="1">
      <formula>0</formula>
    </cfRule>
  </conditionalFormatting>
  <conditionalFormatting sqref="C41:AA41">
    <cfRule type="cellIs" priority="11" dxfId="0" operator="equal" stopIfTrue="1">
      <formula>0</formula>
    </cfRule>
  </conditionalFormatting>
  <conditionalFormatting sqref="C37:AA37">
    <cfRule type="cellIs" priority="10" dxfId="0" operator="equal" stopIfTrue="1">
      <formula>0</formula>
    </cfRule>
  </conditionalFormatting>
  <conditionalFormatting sqref="C17:AA17 W26:AA26 W32:AA32 W39:AA39">
    <cfRule type="cellIs" priority="9" dxfId="0" operator="equal" stopIfTrue="1">
      <formula>0</formula>
    </cfRule>
  </conditionalFormatting>
  <conditionalFormatting sqref="C22:AA22">
    <cfRule type="cellIs" priority="8" dxfId="0" operator="equal" stopIfTrue="1">
      <formula>0</formula>
    </cfRule>
  </conditionalFormatting>
  <conditionalFormatting sqref="C23:AA23">
    <cfRule type="cellIs" priority="7" dxfId="0" operator="equal" stopIfTrue="1">
      <formula>0</formula>
    </cfRule>
  </conditionalFormatting>
  <conditionalFormatting sqref="C19:AA19">
    <cfRule type="cellIs" priority="6" dxfId="0" operator="equal" stopIfTrue="1">
      <formula>0</formula>
    </cfRule>
  </conditionalFormatting>
  <conditionalFormatting sqref="C22:AA24">
    <cfRule type="cellIs" priority="5" dxfId="0" operator="equal" stopIfTrue="1">
      <formula>0</formula>
    </cfRule>
  </conditionalFormatting>
  <conditionalFormatting sqref="C27:AA30">
    <cfRule type="cellIs" priority="4" dxfId="0" operator="equal" stopIfTrue="1">
      <formula>0</formula>
    </cfRule>
  </conditionalFormatting>
  <conditionalFormatting sqref="C35:AA35">
    <cfRule type="cellIs" priority="3" dxfId="0" operator="equal" stopIfTrue="1">
      <formula>0</formula>
    </cfRule>
  </conditionalFormatting>
  <conditionalFormatting sqref="C37:AA37">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82</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27</v>
      </c>
      <c r="D13" s="28"/>
      <c r="E13" s="28">
        <v>46</v>
      </c>
      <c r="F13" s="28"/>
      <c r="G13" s="28">
        <f>100/(1-E13/100)</f>
        <v>185.18518518518516</v>
      </c>
      <c r="H13" s="28"/>
      <c r="I13" s="32">
        <v>100</v>
      </c>
      <c r="J13" s="32"/>
      <c r="K13" s="28">
        <v>0</v>
      </c>
      <c r="L13" s="28"/>
      <c r="M13" s="28">
        <v>60</v>
      </c>
      <c r="N13" s="28"/>
      <c r="O13" s="28">
        <v>0</v>
      </c>
      <c r="P13" s="28"/>
      <c r="Q13" s="28">
        <v>0</v>
      </c>
      <c r="R13" s="28"/>
      <c r="S13" s="28">
        <v>0</v>
      </c>
      <c r="T13" s="28"/>
      <c r="U13" s="28">
        <v>60</v>
      </c>
      <c r="V13" s="28"/>
      <c r="W13" s="57">
        <f>(G13-I13+U13)/G13*100</f>
        <v>78.39999999999999</v>
      </c>
      <c r="X13" s="57"/>
      <c r="Y13" s="57">
        <f>((G13-I13)/((G13-I13)+U13))*100</f>
        <v>58.6734693877551</v>
      </c>
      <c r="Z13" s="56"/>
      <c r="AA13" s="57">
        <f>(U13/((G13-I13)+U13))*100</f>
        <v>41.3265306122449</v>
      </c>
    </row>
    <row r="14" spans="1:27" ht="12.75">
      <c r="A14" s="49" t="s">
        <v>91</v>
      </c>
      <c r="C14" s="60" t="s">
        <v>49</v>
      </c>
      <c r="D14" s="28"/>
      <c r="E14" s="28">
        <v>37.93</v>
      </c>
      <c r="F14" s="28"/>
      <c r="G14" s="28">
        <f>100/(1-E14/100)</f>
        <v>161.10842597067827</v>
      </c>
      <c r="H14" s="28"/>
      <c r="I14" s="32">
        <v>100</v>
      </c>
      <c r="J14" s="32"/>
      <c r="K14" s="28">
        <v>20</v>
      </c>
      <c r="L14" s="28"/>
      <c r="M14" s="28">
        <v>62</v>
      </c>
      <c r="N14" s="28"/>
      <c r="O14" s="28">
        <v>0</v>
      </c>
      <c r="P14" s="28"/>
      <c r="Q14" s="28">
        <v>0</v>
      </c>
      <c r="R14" s="28"/>
      <c r="S14" s="28">
        <v>0</v>
      </c>
      <c r="T14" s="28"/>
      <c r="U14" s="28">
        <v>62</v>
      </c>
      <c r="V14" s="28"/>
      <c r="W14" s="57">
        <f>(G14-I14+U14)/G14*100</f>
        <v>76.4134</v>
      </c>
      <c r="X14" s="57"/>
      <c r="Y14" s="57">
        <f>((G14-I14)/((G14-I14)+U14))*100</f>
        <v>49.63789073644151</v>
      </c>
      <c r="Z14" s="56"/>
      <c r="AA14" s="57">
        <f>(U14/((G14-I14)+U14))*100</f>
        <v>50.36210926355849</v>
      </c>
    </row>
    <row r="15" spans="1:27" ht="12.75">
      <c r="A15" s="49" t="s">
        <v>92</v>
      </c>
      <c r="C15" s="60" t="s">
        <v>27</v>
      </c>
      <c r="D15" s="28"/>
      <c r="E15" s="28">
        <v>48</v>
      </c>
      <c r="F15" s="28"/>
      <c r="G15" s="28">
        <f>100/(1-E15/100)</f>
        <v>192.3076923076923</v>
      </c>
      <c r="H15" s="28"/>
      <c r="I15" s="32">
        <v>100</v>
      </c>
      <c r="J15" s="32"/>
      <c r="K15" s="28">
        <v>0</v>
      </c>
      <c r="L15" s="28"/>
      <c r="M15" s="28">
        <v>20</v>
      </c>
      <c r="N15" s="28"/>
      <c r="O15" s="28">
        <v>0</v>
      </c>
      <c r="P15" s="28"/>
      <c r="Q15" s="28">
        <v>0</v>
      </c>
      <c r="R15" s="28"/>
      <c r="S15" s="28">
        <v>0</v>
      </c>
      <c r="T15" s="28"/>
      <c r="U15" s="28">
        <v>20</v>
      </c>
      <c r="V15" s="28"/>
      <c r="W15" s="57">
        <f>(G15-I15+U15)/G15*100</f>
        <v>58.4</v>
      </c>
      <c r="X15" s="57"/>
      <c r="Y15" s="57">
        <f>((G15-I15)/((G15-I15)+U15))*100</f>
        <v>82.1917808219178</v>
      </c>
      <c r="Z15" s="56"/>
      <c r="AA15" s="57">
        <f>(U15/((G15-I15)+U15))*100</f>
        <v>17.808219178082194</v>
      </c>
    </row>
    <row r="16" spans="1:27" ht="12.75">
      <c r="A16" s="49" t="s">
        <v>28</v>
      </c>
      <c r="C16" s="60" t="s">
        <v>29</v>
      </c>
      <c r="D16" s="28"/>
      <c r="E16" s="28">
        <v>49.53</v>
      </c>
      <c r="F16" s="28"/>
      <c r="G16" s="28">
        <f>100/(1-E16/100)</f>
        <v>198.13750743015655</v>
      </c>
      <c r="H16" s="28"/>
      <c r="I16" s="32">
        <v>100</v>
      </c>
      <c r="J16" s="32"/>
      <c r="K16" s="28">
        <v>0</v>
      </c>
      <c r="L16" s="28"/>
      <c r="M16" s="28">
        <v>50.3</v>
      </c>
      <c r="N16" s="28"/>
      <c r="O16" s="28">
        <v>150</v>
      </c>
      <c r="P16" s="28"/>
      <c r="Q16" s="28">
        <v>22.67</v>
      </c>
      <c r="R16" s="28"/>
      <c r="S16" s="28">
        <v>34.005</v>
      </c>
      <c r="T16" s="28"/>
      <c r="U16" s="28">
        <v>41.445</v>
      </c>
      <c r="V16" s="28"/>
      <c r="W16" s="57">
        <f>(G16-I16+U16)/G16*100</f>
        <v>70.44729149999999</v>
      </c>
      <c r="X16" s="57"/>
      <c r="Y16" s="57">
        <f>((G16-I16)/((G16-I16)+U16))*100</f>
        <v>70.30788401566865</v>
      </c>
      <c r="Z16" s="56"/>
      <c r="AA16" s="57">
        <f>(U16/((G16-I16)+U16))*100</f>
        <v>29.692115984331345</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29</v>
      </c>
      <c r="D18" s="28"/>
      <c r="E18" s="28">
        <v>40</v>
      </c>
      <c r="F18" s="28"/>
      <c r="G18" s="28">
        <f>100/(1-E18/100)</f>
        <v>166.66666666666669</v>
      </c>
      <c r="H18" s="28"/>
      <c r="I18" s="32">
        <v>100.00000000000001</v>
      </c>
      <c r="J18" s="32"/>
      <c r="K18" s="28" t="s">
        <v>56</v>
      </c>
      <c r="L18" s="28"/>
      <c r="M18" s="28">
        <v>69.7</v>
      </c>
      <c r="N18" s="28"/>
      <c r="O18" s="28">
        <v>125.00000000000001</v>
      </c>
      <c r="P18" s="28"/>
      <c r="Q18" s="28">
        <v>0.19999999999999998</v>
      </c>
      <c r="R18" s="28"/>
      <c r="S18" s="28">
        <v>25</v>
      </c>
      <c r="T18" s="28"/>
      <c r="U18" s="28">
        <v>62.125000000000014</v>
      </c>
      <c r="V18" s="28"/>
      <c r="W18" s="57">
        <f>(G18-I18+U18)/G18*100</f>
        <v>77.275</v>
      </c>
      <c r="X18" s="57"/>
      <c r="Y18" s="57">
        <f>((G18-I18)/((G18-I18)+U18))*100</f>
        <v>51.7631834357813</v>
      </c>
      <c r="Z18" s="56"/>
      <c r="AA18" s="57">
        <f>(U18/((G18-I18)+U18))*100</f>
        <v>48.23681656421871</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50</v>
      </c>
      <c r="F20" s="28"/>
      <c r="G20" s="28">
        <f>100/(1-E20/100)</f>
        <v>200</v>
      </c>
      <c r="H20" s="28"/>
      <c r="I20" s="32">
        <v>100</v>
      </c>
      <c r="J20" s="32"/>
      <c r="K20" s="28">
        <v>0</v>
      </c>
      <c r="L20" s="28"/>
      <c r="M20" s="28">
        <v>66</v>
      </c>
      <c r="N20" s="28"/>
      <c r="O20" s="28">
        <v>150</v>
      </c>
      <c r="P20" s="28"/>
      <c r="Q20" s="28">
        <v>33.33333333333333</v>
      </c>
      <c r="R20" s="28"/>
      <c r="S20" s="28">
        <v>49.999999999999986</v>
      </c>
      <c r="T20" s="28"/>
      <c r="U20" s="28">
        <v>49.000000000000014</v>
      </c>
      <c r="V20" s="28"/>
      <c r="W20" s="57">
        <f>(G20-I20+U20)/G20*100</f>
        <v>74.5</v>
      </c>
      <c r="X20" s="57"/>
      <c r="Y20" s="57">
        <f>((G20-I20)/((G20-I20)+U20))*100</f>
        <v>67.11409395973155</v>
      </c>
      <c r="Z20" s="56"/>
      <c r="AA20" s="57">
        <f>(U20/((G20-I20)+U20))*100</f>
        <v>32.885906040268466</v>
      </c>
    </row>
    <row r="21" spans="1:27" ht="12.75">
      <c r="A21" s="49" t="s">
        <v>32</v>
      </c>
      <c r="C21" s="60" t="s">
        <v>51</v>
      </c>
      <c r="D21" s="28"/>
      <c r="E21" s="28">
        <v>41.81818181818182</v>
      </c>
      <c r="F21" s="28"/>
      <c r="G21" s="28">
        <f>100/(1-E21/100)</f>
        <v>171.875</v>
      </c>
      <c r="H21" s="28"/>
      <c r="I21" s="32">
        <v>100</v>
      </c>
      <c r="J21" s="32"/>
      <c r="K21" s="28">
        <v>0</v>
      </c>
      <c r="L21" s="28"/>
      <c r="M21" s="28">
        <v>56</v>
      </c>
      <c r="N21" s="28"/>
      <c r="O21" s="28">
        <v>151.35006249999998</v>
      </c>
      <c r="P21" s="28"/>
      <c r="Q21" s="28">
        <v>36</v>
      </c>
      <c r="R21" s="28"/>
      <c r="S21" s="28">
        <v>51.35006249999999</v>
      </c>
      <c r="T21" s="28"/>
      <c r="U21" s="28">
        <v>33.405972500000004</v>
      </c>
      <c r="V21" s="28"/>
      <c r="W21" s="57">
        <f>(G21-I21+U21)/G21*100</f>
        <v>61.25438400000001</v>
      </c>
      <c r="X21" s="57"/>
      <c r="Y21" s="57">
        <f>((G21-I21)/((G21-I21)+U21))*100</f>
        <v>68.26969612196544</v>
      </c>
      <c r="Z21" s="56"/>
      <c r="AA21" s="57">
        <f>(U21/((G21-I21)+U21))*100</f>
        <v>31.730303878034565</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56</v>
      </c>
      <c r="D23" s="28"/>
      <c r="E23" s="28" t="s">
        <v>56</v>
      </c>
      <c r="F23" s="28"/>
      <c r="G23" s="61" t="s">
        <v>56</v>
      </c>
      <c r="H23" s="28"/>
      <c r="I23" s="32" t="s">
        <v>56</v>
      </c>
      <c r="J23" s="32"/>
      <c r="K23" s="28" t="s">
        <v>56</v>
      </c>
      <c r="L23" s="28"/>
      <c r="M23" s="28" t="s">
        <v>56</v>
      </c>
      <c r="N23" s="28"/>
      <c r="O23" s="28" t="s">
        <v>56</v>
      </c>
      <c r="P23" s="28"/>
      <c r="Q23" s="28" t="s">
        <v>56</v>
      </c>
      <c r="R23" s="28"/>
      <c r="S23" s="28" t="s">
        <v>56</v>
      </c>
      <c r="T23" s="28"/>
      <c r="U23" s="28" t="s">
        <v>56</v>
      </c>
      <c r="V23" s="28"/>
      <c r="W23" s="62" t="s">
        <v>56</v>
      </c>
      <c r="X23" s="57"/>
      <c r="Y23" s="62" t="s">
        <v>56</v>
      </c>
      <c r="Z23" s="56"/>
      <c r="AA23" s="62" t="s">
        <v>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50</v>
      </c>
      <c r="F25" s="28"/>
      <c r="G25" s="28">
        <f>100/(1-E25/100)</f>
        <v>200</v>
      </c>
      <c r="H25" s="28"/>
      <c r="I25" s="32">
        <v>100</v>
      </c>
      <c r="J25" s="32"/>
      <c r="K25" s="28">
        <v>0</v>
      </c>
      <c r="L25" s="28"/>
      <c r="M25" s="28">
        <v>60</v>
      </c>
      <c r="N25" s="28"/>
      <c r="O25" s="28">
        <v>142.85714285714286</v>
      </c>
      <c r="P25" s="28"/>
      <c r="Q25" s="28">
        <v>30.000000000000004</v>
      </c>
      <c r="R25" s="28"/>
      <c r="S25" s="28">
        <v>42.85714285714286</v>
      </c>
      <c r="T25" s="28"/>
      <c r="U25" s="28">
        <v>42.85714285714285</v>
      </c>
      <c r="V25" s="28"/>
      <c r="W25" s="57">
        <f>(G25-I25+U25)/G25*100</f>
        <v>71.42857142857142</v>
      </c>
      <c r="X25" s="57"/>
      <c r="Y25" s="57">
        <f>((G25-I25)/((G25-I25)+U25))*100</f>
        <v>70</v>
      </c>
      <c r="Z25" s="56"/>
      <c r="AA25" s="57">
        <f>(U25/((G25-I25)+U25))*100</f>
        <v>30</v>
      </c>
    </row>
    <row r="26" spans="1:27" ht="12.75">
      <c r="A26" s="49" t="s">
        <v>36</v>
      </c>
      <c r="C26" s="60" t="s">
        <v>26</v>
      </c>
      <c r="D26" s="28"/>
      <c r="E26" s="28">
        <v>41.3</v>
      </c>
      <c r="F26" s="28"/>
      <c r="G26" s="28">
        <f>100/(1-E26/100)</f>
        <v>170.35775127768315</v>
      </c>
      <c r="H26" s="28"/>
      <c r="I26" s="32">
        <v>100</v>
      </c>
      <c r="J26" s="32"/>
      <c r="K26" s="28">
        <v>0</v>
      </c>
      <c r="L26" s="28"/>
      <c r="M26" s="28">
        <v>72</v>
      </c>
      <c r="N26" s="28"/>
      <c r="O26" s="28">
        <v>170.4</v>
      </c>
      <c r="P26" s="28"/>
      <c r="Q26" s="28">
        <v>30</v>
      </c>
      <c r="R26" s="28"/>
      <c r="S26" s="28">
        <v>42.857142857142854</v>
      </c>
      <c r="T26" s="28"/>
      <c r="U26" s="28">
        <v>79.83085714285716</v>
      </c>
      <c r="V26" s="28"/>
      <c r="W26" s="57">
        <f>(G26-I26+U26)/G26*100</f>
        <v>88.16071314285715</v>
      </c>
      <c r="X26" s="57"/>
      <c r="Y26" s="57">
        <f>((G26-I26)/((G26-I26)+U26))*100</f>
        <v>46.84626351998397</v>
      </c>
      <c r="Z26" s="56"/>
      <c r="AA26" s="57">
        <f>(U26/((G26-I26)+U26))*100</f>
        <v>53.15373648001602</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42</v>
      </c>
      <c r="F31" s="28"/>
      <c r="G31" s="28">
        <f>100/(1-E31/100)</f>
        <v>172.41379310344826</v>
      </c>
      <c r="H31" s="28"/>
      <c r="I31" s="32">
        <v>100</v>
      </c>
      <c r="J31" s="32"/>
      <c r="K31" s="28">
        <v>21</v>
      </c>
      <c r="L31" s="28"/>
      <c r="M31" s="28">
        <v>21</v>
      </c>
      <c r="N31" s="28"/>
      <c r="O31" s="28">
        <v>0</v>
      </c>
      <c r="P31" s="28"/>
      <c r="Q31" s="28">
        <v>0</v>
      </c>
      <c r="R31" s="28"/>
      <c r="S31" s="28">
        <v>0</v>
      </c>
      <c r="T31" s="28"/>
      <c r="U31" s="28">
        <v>21</v>
      </c>
      <c r="V31" s="28"/>
      <c r="W31" s="57">
        <f>(G31-I31+U31)/G31*100</f>
        <v>54.17999999999999</v>
      </c>
      <c r="X31" s="57"/>
      <c r="Y31" s="57">
        <f>((G31-I31)/((G31-I31)+U31))*100</f>
        <v>77.51937984496124</v>
      </c>
      <c r="Z31" s="56"/>
      <c r="AA31" s="57">
        <f>(U31/((G31-I31)+U31))*100</f>
        <v>22.480620155038764</v>
      </c>
    </row>
    <row r="32" spans="1:27" ht="12.75">
      <c r="A32" s="49" t="s">
        <v>87</v>
      </c>
      <c r="C32" s="60" t="s">
        <v>27</v>
      </c>
      <c r="D32" s="28"/>
      <c r="E32" s="28">
        <v>48</v>
      </c>
      <c r="F32" s="28"/>
      <c r="G32" s="28">
        <f>100/(1-E32/100)</f>
        <v>192.3076923076923</v>
      </c>
      <c r="H32" s="28"/>
      <c r="I32" s="32">
        <v>100</v>
      </c>
      <c r="J32" s="32"/>
      <c r="K32" s="28">
        <v>0</v>
      </c>
      <c r="L32" s="28"/>
      <c r="M32" s="28">
        <v>72.75</v>
      </c>
      <c r="N32" s="28"/>
      <c r="O32" s="28">
        <v>0</v>
      </c>
      <c r="P32" s="28"/>
      <c r="Q32" s="28">
        <v>0</v>
      </c>
      <c r="R32" s="28"/>
      <c r="S32" s="28">
        <v>0</v>
      </c>
      <c r="T32" s="28"/>
      <c r="U32" s="28">
        <v>72.75</v>
      </c>
      <c r="V32" s="28"/>
      <c r="W32" s="57">
        <f>(G32-I32+U32)/G32*100</f>
        <v>85.83</v>
      </c>
      <c r="X32" s="57"/>
      <c r="Y32" s="57">
        <f>((G32-I32)/((G32-I32)+U32))*100</f>
        <v>55.924501922404744</v>
      </c>
      <c r="Z32" s="56"/>
      <c r="AA32" s="57">
        <f>(U32/((G32-I32)+U32))*100</f>
        <v>44.07549807759525</v>
      </c>
    </row>
    <row r="33" spans="1:27" ht="12.75">
      <c r="A33" s="49" t="s">
        <v>89</v>
      </c>
      <c r="C33" s="60" t="s">
        <v>27</v>
      </c>
      <c r="D33" s="28"/>
      <c r="E33" s="28">
        <v>48</v>
      </c>
      <c r="F33" s="28"/>
      <c r="G33" s="28">
        <f>100/(1-E33/100)</f>
        <v>192.3076923076923</v>
      </c>
      <c r="H33" s="28"/>
      <c r="I33" s="32">
        <v>100</v>
      </c>
      <c r="J33" s="32"/>
      <c r="K33" s="28">
        <v>0</v>
      </c>
      <c r="L33" s="28"/>
      <c r="M33" s="28">
        <v>63</v>
      </c>
      <c r="N33" s="28"/>
      <c r="O33" s="28">
        <v>0</v>
      </c>
      <c r="P33" s="28"/>
      <c r="Q33" s="28">
        <v>0</v>
      </c>
      <c r="R33" s="28"/>
      <c r="S33" s="28">
        <v>0</v>
      </c>
      <c r="T33" s="28"/>
      <c r="U33" s="28">
        <v>63</v>
      </c>
      <c r="V33" s="28"/>
      <c r="W33" s="57">
        <f>(G33-I33+U33)/G33*100</f>
        <v>80.76</v>
      </c>
      <c r="X33" s="57"/>
      <c r="Y33" s="57">
        <f>((G33-I33)/((G33-I33)+U33))*100</f>
        <v>59.43536404160476</v>
      </c>
      <c r="Z33" s="56"/>
      <c r="AA33" s="57">
        <f>(U33/((G33-I33)+U33))*100</f>
        <v>40.56463595839525</v>
      </c>
    </row>
    <row r="34" spans="1:27" ht="12.75">
      <c r="A34" s="49" t="s">
        <v>40</v>
      </c>
      <c r="C34" s="60" t="s">
        <v>72</v>
      </c>
      <c r="D34" s="28"/>
      <c r="E34" s="28">
        <v>23</v>
      </c>
      <c r="F34" s="28"/>
      <c r="G34" s="28">
        <f>100/(1-E34/100)</f>
        <v>129.87012987012986</v>
      </c>
      <c r="H34" s="28"/>
      <c r="I34" s="32">
        <v>100</v>
      </c>
      <c r="J34" s="32"/>
      <c r="K34" s="28">
        <v>0</v>
      </c>
      <c r="L34" s="28"/>
      <c r="M34" s="28">
        <v>43</v>
      </c>
      <c r="N34" s="28"/>
      <c r="O34" s="28">
        <v>129.87012987012986</v>
      </c>
      <c r="P34" s="28"/>
      <c r="Q34" s="28">
        <v>0</v>
      </c>
      <c r="R34" s="28"/>
      <c r="S34" s="28">
        <v>0</v>
      </c>
      <c r="T34" s="28"/>
      <c r="U34" s="28">
        <v>55.844155844155836</v>
      </c>
      <c r="V34" s="28"/>
      <c r="W34" s="57">
        <f>(G34-I34+U34)/G34*100</f>
        <v>65.99999999999999</v>
      </c>
      <c r="X34" s="57"/>
      <c r="Y34" s="57">
        <f>((G34-I34)/((G34-I34)+U34))*100</f>
        <v>34.848484848484844</v>
      </c>
      <c r="Z34" s="56"/>
      <c r="AA34" s="57">
        <f>(U34/((G34-I34)+U34))*100</f>
        <v>65.15151515151516</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44</v>
      </c>
      <c r="F36" s="28"/>
      <c r="G36" s="28">
        <f>100/(1-E36/100)</f>
        <v>178.57142857142856</v>
      </c>
      <c r="H36" s="28"/>
      <c r="I36" s="32">
        <v>100</v>
      </c>
      <c r="J36" s="32"/>
      <c r="K36" s="28">
        <v>0</v>
      </c>
      <c r="L36" s="28"/>
      <c r="M36" s="28">
        <v>83.96</v>
      </c>
      <c r="N36" s="28"/>
      <c r="O36" s="28">
        <v>0</v>
      </c>
      <c r="P36" s="28"/>
      <c r="Q36" s="28">
        <v>0</v>
      </c>
      <c r="R36" s="28"/>
      <c r="S36" s="28">
        <v>0</v>
      </c>
      <c r="T36" s="28"/>
      <c r="U36" s="28">
        <v>83.96</v>
      </c>
      <c r="V36" s="28"/>
      <c r="W36" s="57">
        <f>(G36-I36+U36)/G36*100</f>
        <v>91.01759999999999</v>
      </c>
      <c r="X36" s="57"/>
      <c r="Y36" s="57">
        <f>((G36-I36)/((G36-I36)+U36))*100</f>
        <v>48.342298632352424</v>
      </c>
      <c r="Z36" s="56"/>
      <c r="AA36" s="57">
        <f>(U36/((G36-I36)+U36))*100</f>
        <v>51.657701367647576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33</v>
      </c>
      <c r="F38" s="28"/>
      <c r="G38" s="28">
        <f>100/(1-E38/100)</f>
        <v>149.2537313432836</v>
      </c>
      <c r="H38" s="28"/>
      <c r="I38" s="32">
        <v>100</v>
      </c>
      <c r="J38" s="32"/>
      <c r="K38" s="28">
        <v>0</v>
      </c>
      <c r="L38" s="28"/>
      <c r="M38" s="28">
        <v>68.47</v>
      </c>
      <c r="N38" s="28"/>
      <c r="O38" s="28">
        <v>0</v>
      </c>
      <c r="P38" s="28"/>
      <c r="Q38" s="28">
        <v>0</v>
      </c>
      <c r="R38" s="28"/>
      <c r="S38" s="28">
        <v>15</v>
      </c>
      <c r="T38" s="28"/>
      <c r="U38" s="28">
        <v>53.47</v>
      </c>
      <c r="V38" s="28"/>
      <c r="W38" s="57">
        <f>(G38-I38+U38)/G38*100</f>
        <v>68.8249</v>
      </c>
      <c r="X38" s="57"/>
      <c r="Y38" s="57">
        <f>((G38-I38)/((G38-I38)+U38))*100</f>
        <v>47.94776309155554</v>
      </c>
      <c r="Z38" s="56"/>
      <c r="AA38" s="57">
        <f>(U38/((G38-I38)+U38))*100</f>
        <v>52.05223690844447</v>
      </c>
    </row>
    <row r="39" spans="1:27" ht="12.75">
      <c r="A39" s="49" t="s">
        <v>95</v>
      </c>
      <c r="C39" s="60" t="s">
        <v>74</v>
      </c>
      <c r="D39" s="28"/>
      <c r="E39" s="28">
        <v>57.8</v>
      </c>
      <c r="F39" s="28"/>
      <c r="G39" s="28">
        <f>100/(1-E39/100)</f>
        <v>236.96682464454975</v>
      </c>
      <c r="H39" s="28"/>
      <c r="I39" s="32">
        <v>100</v>
      </c>
      <c r="J39" s="32"/>
      <c r="K39" s="28">
        <v>0</v>
      </c>
      <c r="L39" s="28"/>
      <c r="M39" s="28">
        <v>85</v>
      </c>
      <c r="N39" s="28"/>
      <c r="O39" s="28">
        <v>0</v>
      </c>
      <c r="P39" s="28"/>
      <c r="Q39" s="28">
        <v>0</v>
      </c>
      <c r="R39" s="28"/>
      <c r="S39" s="28">
        <v>0</v>
      </c>
      <c r="T39" s="28"/>
      <c r="U39" s="28">
        <v>85</v>
      </c>
      <c r="V39" s="28"/>
      <c r="W39" s="57">
        <f>(G39-I39+U39)/G39*100</f>
        <v>93.67</v>
      </c>
      <c r="X39" s="57"/>
      <c r="Y39" s="57">
        <f>((G39-I39)/((G39-I39)+U39))*100</f>
        <v>61.705989110707804</v>
      </c>
      <c r="Z39" s="56"/>
      <c r="AA39" s="57">
        <f>(U39/((G39-I39)+U39))*100</f>
        <v>38.2940108892922</v>
      </c>
    </row>
    <row r="40" spans="1:27" ht="12.75">
      <c r="A40" s="49" t="s">
        <v>88</v>
      </c>
      <c r="C40" s="60" t="s">
        <v>27</v>
      </c>
      <c r="D40" s="28"/>
      <c r="E40" s="28">
        <v>33.05555555555556</v>
      </c>
      <c r="F40" s="28"/>
      <c r="G40" s="28">
        <f>100/(1-E40/100)</f>
        <v>149.37759336099583</v>
      </c>
      <c r="H40" s="28"/>
      <c r="I40" s="32">
        <v>100</v>
      </c>
      <c r="J40" s="32"/>
      <c r="K40" s="28">
        <v>0</v>
      </c>
      <c r="L40" s="28"/>
      <c r="M40" s="28">
        <v>44.39</v>
      </c>
      <c r="N40" s="28"/>
      <c r="O40" s="28">
        <v>0</v>
      </c>
      <c r="P40" s="28"/>
      <c r="Q40" s="28">
        <v>0</v>
      </c>
      <c r="R40" s="28"/>
      <c r="S40" s="28">
        <v>0</v>
      </c>
      <c r="T40" s="28"/>
      <c r="U40" s="28">
        <v>44.39</v>
      </c>
      <c r="V40" s="28"/>
      <c r="W40" s="57">
        <f>(G40-I40+U40)/G40*100</f>
        <v>62.77219444444444</v>
      </c>
      <c r="X40" s="57"/>
      <c r="Y40" s="57">
        <f>((G40-I40)/((G40-I40)+U40))*100</f>
        <v>52.65955069455291</v>
      </c>
      <c r="Z40" s="56"/>
      <c r="AA40" s="57">
        <f>(U40/((G40-I40)+U40))*100</f>
        <v>47.34044930544709</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52</v>
      </c>
      <c r="F42" s="28"/>
      <c r="G42" s="28">
        <f>100/(1-E42/100)</f>
        <v>208.33333333333334</v>
      </c>
      <c r="H42" s="28"/>
      <c r="I42" s="32">
        <v>100</v>
      </c>
      <c r="J42" s="32"/>
      <c r="K42" s="28">
        <v>0</v>
      </c>
      <c r="L42" s="28"/>
      <c r="M42" s="28">
        <v>75</v>
      </c>
      <c r="N42" s="28"/>
      <c r="O42" s="28">
        <v>142.9</v>
      </c>
      <c r="P42" s="28"/>
      <c r="Q42" s="28">
        <v>30.020993701889438</v>
      </c>
      <c r="R42" s="28"/>
      <c r="S42" s="28">
        <v>42.90000000000001</v>
      </c>
      <c r="T42" s="28"/>
      <c r="U42" s="28">
        <v>64.275</v>
      </c>
      <c r="V42" s="28"/>
      <c r="W42" s="57">
        <f>(G42-I42+U42)/G42*100</f>
        <v>82.852</v>
      </c>
      <c r="X42" s="57"/>
      <c r="Y42" s="57">
        <f>((G42-I42)/((G42-I42)+U42))*100</f>
        <v>62.76251629411481</v>
      </c>
      <c r="Z42" s="56"/>
      <c r="AA42" s="57">
        <f>(U42/((G42-I42)+U42))*100</f>
        <v>37.2374837058852</v>
      </c>
    </row>
    <row r="43" spans="1:27" ht="12.75">
      <c r="A43" s="49" t="s">
        <v>102</v>
      </c>
      <c r="C43" s="60" t="s">
        <v>46</v>
      </c>
      <c r="D43" s="28"/>
      <c r="E43" s="28">
        <v>49.7</v>
      </c>
      <c r="F43" s="28"/>
      <c r="G43" s="28">
        <f>100/(1-E43/100)</f>
        <v>198.8071570576541</v>
      </c>
      <c r="H43" s="28"/>
      <c r="I43" s="32">
        <v>100</v>
      </c>
      <c r="J43" s="32"/>
      <c r="K43" s="28">
        <v>0</v>
      </c>
      <c r="L43" s="28"/>
      <c r="M43" s="28">
        <v>58</v>
      </c>
      <c r="N43" s="28"/>
      <c r="O43" s="28">
        <v>0</v>
      </c>
      <c r="P43" s="28"/>
      <c r="Q43" s="28">
        <v>0</v>
      </c>
      <c r="R43" s="28"/>
      <c r="S43" s="28">
        <v>0</v>
      </c>
      <c r="T43" s="28"/>
      <c r="U43" s="28">
        <f>+(M43/100)*MAX(I43,O43)-S43</f>
        <v>57.99999999999999</v>
      </c>
      <c r="V43" s="28"/>
      <c r="W43" s="57">
        <f>(G43-I43+U43)/G43*100</f>
        <v>78.874</v>
      </c>
      <c r="X43" s="57"/>
      <c r="Y43" s="57">
        <f>((G43-I43)/((G43-I43)+U43))*100</f>
        <v>63.011892385323435</v>
      </c>
      <c r="Z43" s="56"/>
      <c r="AA43" s="57">
        <f>(U43/((G43-I43)+U43))*100</f>
        <v>36.988107614676565</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N13:AA43 M13:M30 M32:M43">
    <cfRule type="cellIs" priority="15" dxfId="0" operator="equal" stopIfTrue="1">
      <formula>0</formula>
    </cfRule>
  </conditionalFormatting>
  <conditionalFormatting sqref="C19:AA19 G43 W34:AA34">
    <cfRule type="cellIs" priority="14" dxfId="0" operator="equal" stopIfTrue="1">
      <formula>0</formula>
    </cfRule>
  </conditionalFormatting>
  <conditionalFormatting sqref="C24:AA24 W39:AA39">
    <cfRule type="cellIs" priority="13" dxfId="0" operator="equal" stopIfTrue="1">
      <formula>0</formula>
    </cfRule>
  </conditionalFormatting>
  <conditionalFormatting sqref="C27:AA30">
    <cfRule type="cellIs" priority="12" dxfId="0" operator="equal" stopIfTrue="1">
      <formula>0</formula>
    </cfRule>
  </conditionalFormatting>
  <conditionalFormatting sqref="C35:AA35">
    <cfRule type="cellIs" priority="11" dxfId="0" operator="equal" stopIfTrue="1">
      <formula>0</formula>
    </cfRule>
  </conditionalFormatting>
  <conditionalFormatting sqref="C41:AA41">
    <cfRule type="cellIs" priority="10" dxfId="0" operator="equal" stopIfTrue="1">
      <formula>0</formula>
    </cfRule>
  </conditionalFormatting>
  <conditionalFormatting sqref="C37:AA37">
    <cfRule type="cellIs" priority="9" dxfId="0" operator="equal" stopIfTrue="1">
      <formula>0</formula>
    </cfRule>
  </conditionalFormatting>
  <conditionalFormatting sqref="C17:AA17 G26 W26:AA26 W32:AA32 C41:AA41">
    <cfRule type="cellIs" priority="8" dxfId="0" operator="equal" stopIfTrue="1">
      <formula>0</formula>
    </cfRule>
  </conditionalFormatting>
  <conditionalFormatting sqref="C22:AA22 W37:AA37">
    <cfRule type="cellIs" priority="7" dxfId="0" operator="equal" stopIfTrue="1">
      <formula>0</formula>
    </cfRule>
  </conditionalFormatting>
  <conditionalFormatting sqref="C23:AA23 W38:AA38">
    <cfRule type="cellIs" priority="6" dxfId="0" operator="equal" stopIfTrue="1">
      <formula>0</formula>
    </cfRule>
  </conditionalFormatting>
  <conditionalFormatting sqref="C19:AA19">
    <cfRule type="cellIs" priority="5" dxfId="0" operator="equal" stopIfTrue="1">
      <formula>0</formula>
    </cfRule>
  </conditionalFormatting>
  <conditionalFormatting sqref="C22:AA24">
    <cfRule type="cellIs" priority="4" dxfId="0" operator="equal" stopIfTrue="1">
      <formula>0</formula>
    </cfRule>
  </conditionalFormatting>
  <conditionalFormatting sqref="C27:AA30">
    <cfRule type="cellIs" priority="3" dxfId="0" operator="equal" stopIfTrue="1">
      <formula>0</formula>
    </cfRule>
  </conditionalFormatting>
  <conditionalFormatting sqref="C35:AA35">
    <cfRule type="cellIs" priority="2" dxfId="0" operator="equal" stopIfTrue="1">
      <formula>0</formula>
    </cfRule>
  </conditionalFormatting>
  <conditionalFormatting sqref="C37:AA37">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F290"/>
  <sheetViews>
    <sheetView zoomScalePageLayoutView="0" workbookViewId="0" topLeftCell="A1">
      <selection activeCell="O39" sqref="O39"/>
    </sheetView>
  </sheetViews>
  <sheetFormatPr defaultColWidth="9.140625" defaultRowHeight="12.75"/>
  <cols>
    <col min="1" max="1" width="14.8515625" style="2" customWidth="1"/>
    <col min="2" max="2" width="0.9921875" style="2" customWidth="1"/>
    <col min="3" max="3" width="10.7109375" style="2" customWidth="1"/>
    <col min="4" max="4" width="0.9921875" style="2" customWidth="1"/>
    <col min="5" max="5" width="8.140625" style="2" customWidth="1"/>
    <col min="6" max="6" width="0.85546875" style="2" customWidth="1"/>
    <col min="7" max="7" width="6.7109375" style="2" customWidth="1"/>
    <col min="8" max="8" width="0.85546875" style="2" customWidth="1"/>
    <col min="9" max="9" width="7.140625" style="2" customWidth="1"/>
    <col min="10" max="10" width="0.85546875" style="2" customWidth="1"/>
    <col min="11" max="11" width="7.7109375" style="2" customWidth="1"/>
    <col min="12" max="12" width="0.85546875" style="2" customWidth="1"/>
    <col min="13" max="13" width="12.421875" style="2" customWidth="1"/>
    <col min="14" max="14" width="0.9921875" style="2" customWidth="1"/>
    <col min="15" max="15" width="11.00390625" style="2" customWidth="1"/>
    <col min="16" max="16" width="0.85546875" style="2" customWidth="1"/>
    <col min="17" max="17" width="8.57421875" style="30" customWidth="1"/>
    <col min="18" max="18" width="0.85546875" style="2" customWidth="1"/>
    <col min="19" max="19" width="12.57421875" style="30" customWidth="1"/>
    <col min="20" max="20" width="0.85546875" style="2" customWidth="1"/>
    <col min="21" max="21" width="8.7109375" style="3" customWidth="1"/>
    <col min="22" max="22" width="0.85546875" style="2" customWidth="1"/>
    <col min="23" max="23" width="7.57421875" style="2" customWidth="1"/>
    <col min="24" max="24" width="0.9921875" style="2" customWidth="1"/>
    <col min="25" max="25" width="7.7109375" style="2" customWidth="1"/>
    <col min="26" max="26" width="1.28515625" style="2" customWidth="1"/>
    <col min="27" max="27" width="7.8515625" style="2" customWidth="1"/>
    <col min="28" max="16384" width="9.140625" style="2" customWidth="1"/>
  </cols>
  <sheetData>
    <row r="1" spans="1:19" ht="12.75">
      <c r="A1" s="1" t="s">
        <v>83</v>
      </c>
      <c r="Q1" s="2"/>
      <c r="S1" s="2"/>
    </row>
    <row r="2" spans="17:19" ht="12.75">
      <c r="Q2" s="2"/>
      <c r="S2" s="2"/>
    </row>
    <row r="3" spans="1:19" ht="14.25">
      <c r="A3" s="4" t="s">
        <v>52</v>
      </c>
      <c r="Q3" s="2"/>
      <c r="S3" s="2"/>
    </row>
    <row r="4" spans="2:27" s="5" customFormat="1" ht="12.75">
      <c r="B4" s="6"/>
      <c r="C4" s="7" t="s">
        <v>0</v>
      </c>
      <c r="D4" s="7"/>
      <c r="E4" s="7" t="s">
        <v>1</v>
      </c>
      <c r="F4" s="7"/>
      <c r="G4" s="7" t="s">
        <v>2</v>
      </c>
      <c r="H4" s="7"/>
      <c r="I4" s="7" t="s">
        <v>3</v>
      </c>
      <c r="J4" s="7"/>
      <c r="K4" s="7" t="s">
        <v>4</v>
      </c>
      <c r="L4" s="7"/>
      <c r="M4" s="7" t="s">
        <v>5</v>
      </c>
      <c r="N4" s="7"/>
      <c r="O4" s="7" t="s">
        <v>6</v>
      </c>
      <c r="P4" s="7"/>
      <c r="Q4" s="7" t="s">
        <v>7</v>
      </c>
      <c r="R4" s="7"/>
      <c r="S4" s="7" t="s">
        <v>8</v>
      </c>
      <c r="T4" s="7"/>
      <c r="U4" s="7" t="s">
        <v>9</v>
      </c>
      <c r="V4" s="7"/>
      <c r="W4" s="7" t="s">
        <v>10</v>
      </c>
      <c r="Y4" s="26" t="s">
        <v>11</v>
      </c>
      <c r="Z4" s="27"/>
      <c r="AA4" s="26" t="s">
        <v>12</v>
      </c>
    </row>
    <row r="5" spans="1:27" s="5" customFormat="1" ht="5.25" customHeight="1" thickBot="1">
      <c r="A5" s="8"/>
      <c r="B5" s="8"/>
      <c r="C5" s="8"/>
      <c r="D5" s="8"/>
      <c r="E5" s="8"/>
      <c r="F5" s="8"/>
      <c r="G5" s="8"/>
      <c r="H5" s="8"/>
      <c r="I5" s="8"/>
      <c r="J5" s="8"/>
      <c r="K5" s="8"/>
      <c r="L5" s="8"/>
      <c r="M5" s="8"/>
      <c r="N5" s="8"/>
      <c r="O5" s="8"/>
      <c r="P5" s="8"/>
      <c r="Q5" s="8"/>
      <c r="R5" s="8"/>
      <c r="S5" s="8"/>
      <c r="T5" s="8"/>
      <c r="U5" s="8"/>
      <c r="V5" s="8"/>
      <c r="W5" s="8"/>
      <c r="X5" s="8"/>
      <c r="Y5" s="8"/>
      <c r="Z5" s="8"/>
      <c r="AA5" s="8"/>
    </row>
    <row r="6" spans="17:19" ht="5.25" customHeight="1">
      <c r="Q6" s="2"/>
      <c r="S6" s="2"/>
    </row>
    <row r="7" spans="1:27" s="12" customFormat="1" ht="12.75" customHeight="1">
      <c r="A7" s="9"/>
      <c r="B7" s="9"/>
      <c r="C7" s="80" t="s">
        <v>13</v>
      </c>
      <c r="D7" s="10"/>
      <c r="E7" s="80" t="s">
        <v>14</v>
      </c>
      <c r="F7" s="11"/>
      <c r="G7" s="80" t="s">
        <v>15</v>
      </c>
      <c r="H7" s="11"/>
      <c r="I7" s="80" t="s">
        <v>16</v>
      </c>
      <c r="J7" s="10"/>
      <c r="K7" s="80" t="s">
        <v>47</v>
      </c>
      <c r="L7" s="11"/>
      <c r="M7" s="80" t="s">
        <v>17</v>
      </c>
      <c r="N7" s="10"/>
      <c r="O7" s="80" t="s">
        <v>18</v>
      </c>
      <c r="P7" s="11"/>
      <c r="Q7" s="80" t="s">
        <v>19</v>
      </c>
      <c r="R7" s="11"/>
      <c r="S7" s="80" t="s">
        <v>20</v>
      </c>
      <c r="T7" s="11"/>
      <c r="U7" s="80" t="s">
        <v>21</v>
      </c>
      <c r="V7" s="10"/>
      <c r="W7" s="80" t="s">
        <v>22</v>
      </c>
      <c r="Y7" s="80" t="s">
        <v>23</v>
      </c>
      <c r="AA7" s="80" t="s">
        <v>24</v>
      </c>
    </row>
    <row r="8" spans="2:27" s="12" customFormat="1" ht="12.75" customHeight="1">
      <c r="B8" s="9"/>
      <c r="C8" s="81"/>
      <c r="D8" s="10"/>
      <c r="E8" s="81"/>
      <c r="F8" s="11"/>
      <c r="G8" s="81"/>
      <c r="H8" s="11"/>
      <c r="I8" s="81"/>
      <c r="J8" s="10"/>
      <c r="K8" s="81"/>
      <c r="L8" s="11"/>
      <c r="M8" s="81"/>
      <c r="N8" s="13"/>
      <c r="O8" s="81"/>
      <c r="P8" s="11"/>
      <c r="Q8" s="81"/>
      <c r="R8" s="11"/>
      <c r="S8" s="81"/>
      <c r="T8" s="11"/>
      <c r="U8" s="81"/>
      <c r="V8" s="10"/>
      <c r="W8" s="81"/>
      <c r="Y8" s="81"/>
      <c r="AA8" s="81"/>
    </row>
    <row r="9" spans="1:27" s="12" customFormat="1" ht="12.75" customHeight="1">
      <c r="A9" s="14"/>
      <c r="B9" s="9"/>
      <c r="C9" s="81"/>
      <c r="D9" s="10"/>
      <c r="E9" s="81"/>
      <c r="F9" s="11"/>
      <c r="G9" s="81"/>
      <c r="H9" s="11"/>
      <c r="I9" s="81"/>
      <c r="J9" s="10"/>
      <c r="K9" s="81"/>
      <c r="L9" s="11"/>
      <c r="M9" s="81"/>
      <c r="N9" s="13"/>
      <c r="O9" s="81"/>
      <c r="P9" s="11"/>
      <c r="Q9" s="81"/>
      <c r="R9" s="11"/>
      <c r="S9" s="81"/>
      <c r="T9" s="11"/>
      <c r="U9" s="81"/>
      <c r="V9" s="10"/>
      <c r="W9" s="81"/>
      <c r="Y9" s="81"/>
      <c r="AA9" s="81"/>
    </row>
    <row r="10" spans="1:27" s="12" customFormat="1" ht="12.75">
      <c r="A10" s="14" t="s">
        <v>25</v>
      </c>
      <c r="B10" s="9"/>
      <c r="C10" s="81"/>
      <c r="D10" s="10"/>
      <c r="E10" s="81"/>
      <c r="F10" s="11"/>
      <c r="G10" s="81"/>
      <c r="H10" s="11"/>
      <c r="I10" s="81"/>
      <c r="J10" s="10"/>
      <c r="K10" s="81"/>
      <c r="L10" s="11"/>
      <c r="M10" s="81"/>
      <c r="N10" s="13"/>
      <c r="O10" s="81"/>
      <c r="P10" s="11"/>
      <c r="Q10" s="81"/>
      <c r="R10" s="11"/>
      <c r="S10" s="81"/>
      <c r="T10" s="11"/>
      <c r="U10" s="81"/>
      <c r="V10" s="10"/>
      <c r="W10" s="81"/>
      <c r="Y10" s="81"/>
      <c r="AA10" s="81"/>
    </row>
    <row r="11" spans="1:27" ht="5.25" customHeight="1">
      <c r="A11" s="15"/>
      <c r="B11" s="15"/>
      <c r="C11" s="16"/>
      <c r="D11" s="17"/>
      <c r="E11" s="16"/>
      <c r="F11" s="18"/>
      <c r="G11" s="16"/>
      <c r="H11" s="18"/>
      <c r="I11" s="16"/>
      <c r="J11" s="17"/>
      <c r="K11" s="16"/>
      <c r="L11" s="18"/>
      <c r="M11" s="16"/>
      <c r="N11" s="16"/>
      <c r="O11" s="18"/>
      <c r="P11" s="18"/>
      <c r="Q11" s="18"/>
      <c r="R11" s="18"/>
      <c r="S11" s="18"/>
      <c r="T11" s="18"/>
      <c r="U11" s="15"/>
      <c r="V11" s="17"/>
      <c r="W11" s="16"/>
      <c r="X11" s="16"/>
      <c r="Y11" s="16"/>
      <c r="Z11" s="16"/>
      <c r="AA11" s="16"/>
    </row>
    <row r="12" spans="17:19" ht="5.25" customHeight="1">
      <c r="Q12" s="2"/>
      <c r="S12" s="2"/>
    </row>
    <row r="13" spans="1:27" ht="12.75">
      <c r="A13" s="12" t="s">
        <v>90</v>
      </c>
      <c r="C13" s="63" t="s">
        <v>27</v>
      </c>
      <c r="D13" s="19"/>
      <c r="E13" s="19">
        <v>46</v>
      </c>
      <c r="F13" s="19"/>
      <c r="G13" s="19">
        <f>100/(1-E13/100)</f>
        <v>185.18518518518516</v>
      </c>
      <c r="H13" s="19"/>
      <c r="I13" s="69">
        <v>100</v>
      </c>
      <c r="J13" s="69"/>
      <c r="K13" s="19">
        <v>0</v>
      </c>
      <c r="L13" s="19"/>
      <c r="M13" s="19">
        <v>60</v>
      </c>
      <c r="N13" s="19"/>
      <c r="O13" s="19">
        <v>0</v>
      </c>
      <c r="P13" s="19"/>
      <c r="Q13" s="19">
        <v>0</v>
      </c>
      <c r="R13" s="19"/>
      <c r="S13" s="19">
        <v>0</v>
      </c>
      <c r="T13" s="19"/>
      <c r="U13" s="19">
        <v>60</v>
      </c>
      <c r="V13" s="19"/>
      <c r="W13" s="21">
        <f>(G13-I13+U13)/G13*100</f>
        <v>78.39999999999999</v>
      </c>
      <c r="X13" s="21"/>
      <c r="Y13" s="21">
        <f>((G13-I13)/((G13-I13)+U13))*100</f>
        <v>58.6734693877551</v>
      </c>
      <c r="Z13" s="20"/>
      <c r="AA13" s="21">
        <f>(U13/((G13-I13)+U13))*100</f>
        <v>41.3265306122449</v>
      </c>
    </row>
    <row r="14" spans="1:27" ht="12.75">
      <c r="A14" s="12" t="s">
        <v>91</v>
      </c>
      <c r="C14" s="63" t="s">
        <v>49</v>
      </c>
      <c r="D14" s="19"/>
      <c r="E14" s="19">
        <v>37.93</v>
      </c>
      <c r="F14" s="19"/>
      <c r="G14" s="19">
        <f>100/(1-E14/100)</f>
        <v>161.10842597067827</v>
      </c>
      <c r="H14" s="19"/>
      <c r="I14" s="69">
        <v>100</v>
      </c>
      <c r="J14" s="69"/>
      <c r="K14" s="19">
        <v>20</v>
      </c>
      <c r="L14" s="19"/>
      <c r="M14" s="19">
        <v>62</v>
      </c>
      <c r="N14" s="19"/>
      <c r="O14" s="19">
        <v>0</v>
      </c>
      <c r="P14" s="19"/>
      <c r="Q14" s="19">
        <v>0</v>
      </c>
      <c r="R14" s="19"/>
      <c r="S14" s="19">
        <v>0</v>
      </c>
      <c r="T14" s="19"/>
      <c r="U14" s="19">
        <v>62</v>
      </c>
      <c r="V14" s="19"/>
      <c r="W14" s="21">
        <f aca="true" t="shared" si="0" ref="W14:W43">(G14-I14+U14)/G14*100</f>
        <v>76.4134</v>
      </c>
      <c r="X14" s="19"/>
      <c r="Y14" s="21">
        <f aca="true" t="shared" si="1" ref="Y14:Y43">((G14-I14)/((G14-I14)+U14))*100</f>
        <v>49.63789073644151</v>
      </c>
      <c r="Z14" s="19"/>
      <c r="AA14" s="21">
        <f aca="true" t="shared" si="2" ref="AA14:AA43">(U14/((G14-I14)+U14))*100</f>
        <v>50.36210926355849</v>
      </c>
    </row>
    <row r="15" spans="1:27" ht="12.75">
      <c r="A15" s="12" t="s">
        <v>92</v>
      </c>
      <c r="C15" s="63" t="s">
        <v>29</v>
      </c>
      <c r="D15" s="19"/>
      <c r="E15" s="19">
        <v>48</v>
      </c>
      <c r="F15" s="19"/>
      <c r="G15" s="19">
        <f>100/(1-E15/100)</f>
        <v>192.3076923076923</v>
      </c>
      <c r="H15" s="19"/>
      <c r="I15" s="69">
        <v>100</v>
      </c>
      <c r="J15" s="69"/>
      <c r="K15" s="19">
        <v>0</v>
      </c>
      <c r="L15" s="19"/>
      <c r="M15" s="19">
        <v>72</v>
      </c>
      <c r="N15" s="19"/>
      <c r="O15" s="19">
        <v>131.57894736842104</v>
      </c>
      <c r="P15" s="19"/>
      <c r="Q15" s="19">
        <v>23.999999999999993</v>
      </c>
      <c r="R15" s="19"/>
      <c r="S15" s="19">
        <v>31.578947368421044</v>
      </c>
      <c r="T15" s="19"/>
      <c r="U15" s="19">
        <v>25.846153846153847</v>
      </c>
      <c r="V15" s="19"/>
      <c r="W15" s="21">
        <f t="shared" si="0"/>
        <v>61.44</v>
      </c>
      <c r="X15" s="19"/>
      <c r="Y15" s="21">
        <f t="shared" si="1"/>
        <v>78.125</v>
      </c>
      <c r="Z15" s="19"/>
      <c r="AA15" s="21">
        <f t="shared" si="2"/>
        <v>21.875000000000007</v>
      </c>
    </row>
    <row r="16" spans="1:27" ht="12.75">
      <c r="A16" s="12" t="s">
        <v>28</v>
      </c>
      <c r="C16" s="63" t="s">
        <v>29</v>
      </c>
      <c r="D16" s="19"/>
      <c r="E16" s="19">
        <v>50.92</v>
      </c>
      <c r="F16" s="19"/>
      <c r="G16" s="19">
        <f>100/(1-E16/100)</f>
        <v>203.74898125509372</v>
      </c>
      <c r="H16" s="19"/>
      <c r="I16" s="69">
        <v>100</v>
      </c>
      <c r="J16" s="69"/>
      <c r="K16" s="19">
        <v>0</v>
      </c>
      <c r="L16" s="19"/>
      <c r="M16" s="19">
        <v>62.8</v>
      </c>
      <c r="N16" s="19"/>
      <c r="O16" s="19">
        <v>150</v>
      </c>
      <c r="P16" s="19"/>
      <c r="Q16" s="19">
        <v>25</v>
      </c>
      <c r="R16" s="19"/>
      <c r="S16" s="19">
        <v>37.5</v>
      </c>
      <c r="T16" s="19"/>
      <c r="U16" s="19">
        <v>56.7</v>
      </c>
      <c r="V16" s="19"/>
      <c r="W16" s="21">
        <f t="shared" si="0"/>
        <v>78.74835999999999</v>
      </c>
      <c r="X16" s="19"/>
      <c r="Y16" s="21">
        <f t="shared" si="1"/>
        <v>64.661664065131</v>
      </c>
      <c r="Z16" s="19"/>
      <c r="AA16" s="21">
        <f t="shared" si="2"/>
        <v>35.338335934869</v>
      </c>
    </row>
    <row r="17" spans="1:27" ht="12.75">
      <c r="A17" s="12" t="s">
        <v>30</v>
      </c>
      <c r="C17" s="63" t="s">
        <v>56</v>
      </c>
      <c r="D17" s="19"/>
      <c r="E17" s="19" t="s">
        <v>56</v>
      </c>
      <c r="F17" s="19"/>
      <c r="G17" s="33" t="s">
        <v>56</v>
      </c>
      <c r="H17" s="19"/>
      <c r="I17" s="69" t="s">
        <v>56</v>
      </c>
      <c r="J17" s="69"/>
      <c r="K17" s="19" t="s">
        <v>56</v>
      </c>
      <c r="L17" s="19"/>
      <c r="M17" s="19" t="s">
        <v>56</v>
      </c>
      <c r="N17" s="19"/>
      <c r="O17" s="19" t="s">
        <v>56</v>
      </c>
      <c r="P17" s="19"/>
      <c r="Q17" s="19" t="s">
        <v>56</v>
      </c>
      <c r="R17" s="19"/>
      <c r="S17" s="19" t="s">
        <v>56</v>
      </c>
      <c r="T17" s="19"/>
      <c r="U17" s="33" t="s">
        <v>56</v>
      </c>
      <c r="V17" s="19"/>
      <c r="W17" s="34" t="s">
        <v>56</v>
      </c>
      <c r="X17" s="19"/>
      <c r="Y17" s="34" t="s">
        <v>56</v>
      </c>
      <c r="Z17" s="19"/>
      <c r="AA17" s="34" t="s">
        <v>56</v>
      </c>
    </row>
    <row r="18" spans="1:27" ht="12.75">
      <c r="A18" s="12" t="s">
        <v>31</v>
      </c>
      <c r="C18" s="63" t="s">
        <v>29</v>
      </c>
      <c r="D18" s="19"/>
      <c r="E18" s="19">
        <v>40</v>
      </c>
      <c r="F18" s="19"/>
      <c r="G18" s="19">
        <f>100/(1-E18/100)</f>
        <v>166.66666666666669</v>
      </c>
      <c r="H18" s="19"/>
      <c r="I18" s="69">
        <v>100.00000000000001</v>
      </c>
      <c r="J18" s="69"/>
      <c r="K18" s="19"/>
      <c r="L18" s="19"/>
      <c r="M18" s="19">
        <v>69.54</v>
      </c>
      <c r="N18" s="19"/>
      <c r="O18" s="19">
        <v>125.00000000000001</v>
      </c>
      <c r="P18" s="19"/>
      <c r="Q18" s="19">
        <v>0.19999999999999998</v>
      </c>
      <c r="R18" s="19"/>
      <c r="S18" s="19">
        <v>25</v>
      </c>
      <c r="T18" s="19"/>
      <c r="U18" s="19">
        <v>61.9</v>
      </c>
      <c r="V18" s="19"/>
      <c r="W18" s="21">
        <f t="shared" si="0"/>
        <v>77.13999999999999</v>
      </c>
      <c r="X18" s="19"/>
      <c r="Y18" s="21">
        <f t="shared" si="1"/>
        <v>51.853772361939335</v>
      </c>
      <c r="Z18" s="19"/>
      <c r="AA18" s="21">
        <f t="shared" si="2"/>
        <v>48.146227638060665</v>
      </c>
    </row>
    <row r="19" spans="1:27" ht="12.75">
      <c r="A19" s="12" t="s">
        <v>57</v>
      </c>
      <c r="C19" s="64" t="s">
        <v>56</v>
      </c>
      <c r="D19" s="19"/>
      <c r="E19" s="33" t="s">
        <v>56</v>
      </c>
      <c r="F19" s="19"/>
      <c r="G19" s="33" t="s">
        <v>56</v>
      </c>
      <c r="H19" s="19"/>
      <c r="I19" s="70" t="s">
        <v>56</v>
      </c>
      <c r="J19" s="69"/>
      <c r="K19" s="33" t="s">
        <v>56</v>
      </c>
      <c r="L19" s="19"/>
      <c r="M19" s="33" t="s">
        <v>56</v>
      </c>
      <c r="N19" s="19"/>
      <c r="O19" s="33" t="s">
        <v>56</v>
      </c>
      <c r="P19" s="19"/>
      <c r="Q19" s="33" t="s">
        <v>56</v>
      </c>
      <c r="R19" s="19"/>
      <c r="S19" s="33" t="s">
        <v>56</v>
      </c>
      <c r="T19" s="19"/>
      <c r="U19" s="33" t="s">
        <v>56</v>
      </c>
      <c r="V19" s="19"/>
      <c r="W19" s="34" t="s">
        <v>56</v>
      </c>
      <c r="X19" s="19"/>
      <c r="Y19" s="34" t="s">
        <v>56</v>
      </c>
      <c r="Z19" s="19"/>
      <c r="AA19" s="34" t="s">
        <v>56</v>
      </c>
    </row>
    <row r="20" spans="1:27" ht="12.75">
      <c r="A20" s="12" t="s">
        <v>86</v>
      </c>
      <c r="C20" s="63" t="s">
        <v>26</v>
      </c>
      <c r="D20" s="19"/>
      <c r="E20" s="19">
        <v>50</v>
      </c>
      <c r="F20" s="19"/>
      <c r="G20" s="19">
        <f>100/(1-E20/100)</f>
        <v>200</v>
      </c>
      <c r="H20" s="19"/>
      <c r="I20" s="69">
        <v>100</v>
      </c>
      <c r="J20" s="69"/>
      <c r="K20" s="19">
        <v>0</v>
      </c>
      <c r="L20" s="19"/>
      <c r="M20" s="19">
        <v>61</v>
      </c>
      <c r="N20" s="19"/>
      <c r="O20" s="19">
        <v>150</v>
      </c>
      <c r="P20" s="19"/>
      <c r="Q20" s="19">
        <v>33.33333333333333</v>
      </c>
      <c r="R20" s="19"/>
      <c r="S20" s="19">
        <v>49.999999999999986</v>
      </c>
      <c r="T20" s="19"/>
      <c r="U20" s="19">
        <v>41.5</v>
      </c>
      <c r="V20" s="19"/>
      <c r="W20" s="21">
        <f t="shared" si="0"/>
        <v>70.75</v>
      </c>
      <c r="X20" s="19"/>
      <c r="Y20" s="21">
        <f t="shared" si="1"/>
        <v>70.6713780918728</v>
      </c>
      <c r="Z20" s="19"/>
      <c r="AA20" s="21">
        <f t="shared" si="2"/>
        <v>29.328621908127207</v>
      </c>
    </row>
    <row r="21" spans="1:27" ht="12.75">
      <c r="A21" s="12" t="s">
        <v>32</v>
      </c>
      <c r="C21" s="63" t="s">
        <v>51</v>
      </c>
      <c r="D21" s="19"/>
      <c r="E21" s="19">
        <v>41.81818181818182</v>
      </c>
      <c r="F21" s="19"/>
      <c r="G21" s="19">
        <f>100/(1-E21/100)</f>
        <v>171.875</v>
      </c>
      <c r="H21" s="19"/>
      <c r="I21" s="69">
        <v>100</v>
      </c>
      <c r="J21" s="69"/>
      <c r="K21" s="19">
        <v>0</v>
      </c>
      <c r="L21" s="19"/>
      <c r="M21" s="19">
        <v>56</v>
      </c>
      <c r="N21" s="19"/>
      <c r="O21" s="19">
        <v>151.35006249999998</v>
      </c>
      <c r="P21" s="19"/>
      <c r="Q21" s="19">
        <v>36</v>
      </c>
      <c r="R21" s="19"/>
      <c r="S21" s="19">
        <v>51.35006249999999</v>
      </c>
      <c r="T21" s="19"/>
      <c r="U21" s="19">
        <v>33.4</v>
      </c>
      <c r="V21" s="19"/>
      <c r="W21" s="21">
        <f t="shared" si="0"/>
        <v>61.25090909090909</v>
      </c>
      <c r="X21" s="19"/>
      <c r="Y21" s="21">
        <f t="shared" si="1"/>
        <v>68.27356922346236</v>
      </c>
      <c r="Z21" s="19"/>
      <c r="AA21" s="21">
        <f t="shared" si="2"/>
        <v>31.726430776537633</v>
      </c>
    </row>
    <row r="22" spans="1:27" ht="12.75">
      <c r="A22" s="12" t="s">
        <v>93</v>
      </c>
      <c r="C22" s="64" t="s">
        <v>56</v>
      </c>
      <c r="D22" s="19"/>
      <c r="E22" s="33" t="s">
        <v>56</v>
      </c>
      <c r="F22" s="19"/>
      <c r="G22" s="33" t="s">
        <v>56</v>
      </c>
      <c r="H22" s="19"/>
      <c r="I22" s="70" t="s">
        <v>56</v>
      </c>
      <c r="J22" s="69"/>
      <c r="K22" s="33" t="s">
        <v>56</v>
      </c>
      <c r="L22" s="19"/>
      <c r="M22" s="33" t="s">
        <v>56</v>
      </c>
      <c r="N22" s="19"/>
      <c r="O22" s="33" t="s">
        <v>56</v>
      </c>
      <c r="P22" s="19"/>
      <c r="Q22" s="33" t="s">
        <v>56</v>
      </c>
      <c r="R22" s="19"/>
      <c r="S22" s="33" t="s">
        <v>56</v>
      </c>
      <c r="T22" s="19"/>
      <c r="U22" s="33" t="s">
        <v>56</v>
      </c>
      <c r="V22" s="19"/>
      <c r="W22" s="34" t="s">
        <v>56</v>
      </c>
      <c r="X22" s="19"/>
      <c r="Y22" s="34" t="s">
        <v>56</v>
      </c>
      <c r="Z22" s="19"/>
      <c r="AA22" s="34" t="s">
        <v>56</v>
      </c>
    </row>
    <row r="23" spans="1:27" ht="12.75">
      <c r="A23" s="12" t="s">
        <v>66</v>
      </c>
      <c r="C23" s="64" t="s">
        <v>56</v>
      </c>
      <c r="D23" s="33"/>
      <c r="E23" s="33" t="s">
        <v>56</v>
      </c>
      <c r="F23" s="33"/>
      <c r="G23" s="33" t="s">
        <v>56</v>
      </c>
      <c r="H23" s="19"/>
      <c r="I23" s="70" t="s">
        <v>56</v>
      </c>
      <c r="J23" s="69"/>
      <c r="K23" s="33" t="s">
        <v>56</v>
      </c>
      <c r="L23" s="19"/>
      <c r="M23" s="33" t="s">
        <v>56</v>
      </c>
      <c r="N23" s="19"/>
      <c r="O23" s="33" t="s">
        <v>56</v>
      </c>
      <c r="P23" s="19"/>
      <c r="Q23" s="33" t="s">
        <v>56</v>
      </c>
      <c r="R23" s="19"/>
      <c r="S23" s="33" t="s">
        <v>56</v>
      </c>
      <c r="T23" s="19"/>
      <c r="U23" s="33" t="s">
        <v>56</v>
      </c>
      <c r="V23" s="19"/>
      <c r="W23" s="34" t="s">
        <v>56</v>
      </c>
      <c r="X23" s="19"/>
      <c r="Y23" s="34" t="s">
        <v>56</v>
      </c>
      <c r="Z23" s="19"/>
      <c r="AA23" s="34" t="s">
        <v>56</v>
      </c>
    </row>
    <row r="24" spans="1:27" ht="12.75">
      <c r="A24" s="12" t="s">
        <v>34</v>
      </c>
      <c r="C24" s="64" t="s">
        <v>56</v>
      </c>
      <c r="D24" s="19"/>
      <c r="E24" s="33" t="s">
        <v>56</v>
      </c>
      <c r="F24" s="19"/>
      <c r="G24" s="33" t="s">
        <v>56</v>
      </c>
      <c r="H24" s="19"/>
      <c r="I24" s="70" t="s">
        <v>56</v>
      </c>
      <c r="J24" s="69"/>
      <c r="K24" s="33" t="s">
        <v>56</v>
      </c>
      <c r="L24" s="19"/>
      <c r="M24" s="33" t="s">
        <v>56</v>
      </c>
      <c r="N24" s="19"/>
      <c r="O24" s="33" t="s">
        <v>56</v>
      </c>
      <c r="P24" s="19"/>
      <c r="Q24" s="33" t="s">
        <v>56</v>
      </c>
      <c r="R24" s="19"/>
      <c r="S24" s="33" t="s">
        <v>56</v>
      </c>
      <c r="T24" s="19"/>
      <c r="U24" s="33" t="s">
        <v>56</v>
      </c>
      <c r="V24" s="19"/>
      <c r="W24" s="34" t="s">
        <v>56</v>
      </c>
      <c r="X24" s="19"/>
      <c r="Y24" s="34" t="s">
        <v>56</v>
      </c>
      <c r="Z24" s="19"/>
      <c r="AA24" s="34" t="s">
        <v>56</v>
      </c>
    </row>
    <row r="25" spans="1:27" ht="12.75">
      <c r="A25" s="12" t="s">
        <v>35</v>
      </c>
      <c r="C25" s="63" t="s">
        <v>29</v>
      </c>
      <c r="D25" s="19"/>
      <c r="E25" s="19">
        <v>45</v>
      </c>
      <c r="F25" s="19"/>
      <c r="G25" s="19">
        <f>100/(1-E25/100)</f>
        <v>181.8181818181818</v>
      </c>
      <c r="H25" s="19"/>
      <c r="I25" s="69">
        <v>100</v>
      </c>
      <c r="J25" s="69"/>
      <c r="K25" s="19">
        <v>0</v>
      </c>
      <c r="L25" s="19"/>
      <c r="M25" s="19">
        <v>60</v>
      </c>
      <c r="N25" s="19"/>
      <c r="O25" s="19">
        <v>142.85714285714286</v>
      </c>
      <c r="P25" s="19"/>
      <c r="Q25" s="19">
        <v>30.000000000000004</v>
      </c>
      <c r="R25" s="19"/>
      <c r="S25" s="19">
        <v>42.85714285714286</v>
      </c>
      <c r="T25" s="19"/>
      <c r="U25" s="19">
        <v>42.9</v>
      </c>
      <c r="V25" s="19"/>
      <c r="W25" s="21">
        <f t="shared" si="0"/>
        <v>68.595</v>
      </c>
      <c r="X25" s="19"/>
      <c r="Y25" s="21">
        <f t="shared" si="1"/>
        <v>65.60244915810189</v>
      </c>
      <c r="Z25" s="19"/>
      <c r="AA25" s="21">
        <f t="shared" si="2"/>
        <v>34.397550841898095</v>
      </c>
    </row>
    <row r="26" spans="1:27" ht="12.75">
      <c r="A26" s="12" t="s">
        <v>36</v>
      </c>
      <c r="C26" s="63" t="s">
        <v>26</v>
      </c>
      <c r="D26" s="19"/>
      <c r="E26" s="19">
        <v>40</v>
      </c>
      <c r="F26" s="19"/>
      <c r="G26" s="19">
        <f>100/(1-E26/100)</f>
        <v>166.66666666666669</v>
      </c>
      <c r="H26" s="19"/>
      <c r="I26" s="69">
        <v>100</v>
      </c>
      <c r="J26" s="69"/>
      <c r="K26" s="19">
        <v>0</v>
      </c>
      <c r="L26" s="19"/>
      <c r="M26" s="19">
        <v>72</v>
      </c>
      <c r="N26" s="19"/>
      <c r="O26" s="19">
        <v>166.7</v>
      </c>
      <c r="P26" s="19"/>
      <c r="Q26" s="19">
        <v>25</v>
      </c>
      <c r="R26" s="19"/>
      <c r="S26" s="19">
        <v>33.33333333333333</v>
      </c>
      <c r="T26" s="19"/>
      <c r="U26" s="19">
        <v>86.7</v>
      </c>
      <c r="V26" s="19"/>
      <c r="W26" s="21">
        <f t="shared" si="0"/>
        <v>92.02</v>
      </c>
      <c r="X26" s="19"/>
      <c r="Y26" s="21">
        <f>((G26-I26)/((G26-I26)+U26))*100</f>
        <v>43.46881112801566</v>
      </c>
      <c r="Z26" s="19"/>
      <c r="AA26" s="21">
        <f t="shared" si="2"/>
        <v>56.53118887198435</v>
      </c>
    </row>
    <row r="27" spans="1:27" s="23" customFormat="1" ht="12.75">
      <c r="A27" s="12" t="s">
        <v>37</v>
      </c>
      <c r="B27" s="22"/>
      <c r="C27" s="64" t="s">
        <v>56</v>
      </c>
      <c r="D27" s="19"/>
      <c r="E27" s="33" t="s">
        <v>56</v>
      </c>
      <c r="F27" s="19"/>
      <c r="G27" s="33" t="s">
        <v>56</v>
      </c>
      <c r="H27" s="19"/>
      <c r="I27" s="70" t="s">
        <v>56</v>
      </c>
      <c r="J27" s="69"/>
      <c r="K27" s="33" t="s">
        <v>56</v>
      </c>
      <c r="L27" s="19"/>
      <c r="M27" s="33" t="s">
        <v>56</v>
      </c>
      <c r="N27" s="19"/>
      <c r="O27" s="33" t="s">
        <v>56</v>
      </c>
      <c r="P27" s="19"/>
      <c r="Q27" s="33" t="s">
        <v>56</v>
      </c>
      <c r="R27" s="19"/>
      <c r="S27" s="33" t="s">
        <v>56</v>
      </c>
      <c r="T27" s="19"/>
      <c r="U27" s="33" t="s">
        <v>56</v>
      </c>
      <c r="V27" s="19"/>
      <c r="W27" s="34" t="s">
        <v>56</v>
      </c>
      <c r="X27" s="19"/>
      <c r="Y27" s="34" t="s">
        <v>56</v>
      </c>
      <c r="Z27" s="19"/>
      <c r="AA27" s="34" t="s">
        <v>56</v>
      </c>
    </row>
    <row r="28" spans="1:28" s="23" customFormat="1" ht="12.75">
      <c r="A28" s="12" t="s">
        <v>38</v>
      </c>
      <c r="B28" s="22"/>
      <c r="C28" s="64" t="s">
        <v>56</v>
      </c>
      <c r="D28" s="19"/>
      <c r="E28" s="33" t="s">
        <v>56</v>
      </c>
      <c r="F28" s="19"/>
      <c r="G28" s="33" t="s">
        <v>56</v>
      </c>
      <c r="H28" s="19"/>
      <c r="I28" s="70" t="s">
        <v>56</v>
      </c>
      <c r="J28" s="69"/>
      <c r="K28" s="33" t="s">
        <v>56</v>
      </c>
      <c r="L28" s="19"/>
      <c r="M28" s="33" t="s">
        <v>56</v>
      </c>
      <c r="N28" s="19"/>
      <c r="O28" s="33" t="s">
        <v>56</v>
      </c>
      <c r="P28" s="19"/>
      <c r="Q28" s="33" t="s">
        <v>56</v>
      </c>
      <c r="R28" s="19"/>
      <c r="S28" s="33" t="s">
        <v>56</v>
      </c>
      <c r="T28" s="19"/>
      <c r="U28" s="33" t="s">
        <v>56</v>
      </c>
      <c r="V28" s="19"/>
      <c r="W28" s="34" t="s">
        <v>56</v>
      </c>
      <c r="X28" s="19"/>
      <c r="Y28" s="34" t="s">
        <v>56</v>
      </c>
      <c r="Z28" s="19"/>
      <c r="AA28" s="34" t="s">
        <v>56</v>
      </c>
      <c r="AB28" s="2"/>
    </row>
    <row r="29" spans="1:28" s="23" customFormat="1" ht="12.75">
      <c r="A29" s="12"/>
      <c r="B29" s="22"/>
      <c r="C29" s="64"/>
      <c r="D29" s="19"/>
      <c r="E29" s="33"/>
      <c r="F29" s="19"/>
      <c r="G29" s="33"/>
      <c r="H29" s="19"/>
      <c r="I29" s="70"/>
      <c r="J29" s="69"/>
      <c r="K29" s="33"/>
      <c r="L29" s="19"/>
      <c r="M29" s="33"/>
      <c r="N29" s="19"/>
      <c r="O29" s="33"/>
      <c r="P29" s="19"/>
      <c r="Q29" s="33"/>
      <c r="R29" s="19"/>
      <c r="S29" s="33"/>
      <c r="T29" s="19"/>
      <c r="U29" s="33"/>
      <c r="V29" s="19"/>
      <c r="W29" s="34"/>
      <c r="X29" s="19"/>
      <c r="Y29" s="34"/>
      <c r="Z29" s="19"/>
      <c r="AA29" s="34"/>
      <c r="AB29" s="2"/>
    </row>
    <row r="30" spans="1:27" ht="12.75">
      <c r="A30" s="12" t="s">
        <v>39</v>
      </c>
      <c r="C30" s="64" t="s">
        <v>56</v>
      </c>
      <c r="D30" s="19"/>
      <c r="E30" s="33" t="s">
        <v>56</v>
      </c>
      <c r="F30" s="19"/>
      <c r="G30" s="33" t="s">
        <v>56</v>
      </c>
      <c r="H30" s="19"/>
      <c r="I30" s="70" t="s">
        <v>56</v>
      </c>
      <c r="J30" s="69"/>
      <c r="K30" s="33" t="s">
        <v>56</v>
      </c>
      <c r="L30" s="19"/>
      <c r="M30" s="33" t="s">
        <v>56</v>
      </c>
      <c r="N30" s="19"/>
      <c r="O30" s="33" t="s">
        <v>56</v>
      </c>
      <c r="P30" s="19"/>
      <c r="Q30" s="33" t="s">
        <v>56</v>
      </c>
      <c r="R30" s="19"/>
      <c r="S30" s="33" t="s">
        <v>56</v>
      </c>
      <c r="T30" s="19"/>
      <c r="U30" s="33" t="s">
        <v>56</v>
      </c>
      <c r="V30" s="19"/>
      <c r="W30" s="34" t="s">
        <v>56</v>
      </c>
      <c r="X30" s="19"/>
      <c r="Y30" s="34" t="s">
        <v>56</v>
      </c>
      <c r="Z30" s="19"/>
      <c r="AA30" s="34" t="s">
        <v>56</v>
      </c>
    </row>
    <row r="31" spans="1:27" ht="12.75">
      <c r="A31" s="12" t="s">
        <v>94</v>
      </c>
      <c r="C31" s="63" t="s">
        <v>48</v>
      </c>
      <c r="D31" s="19"/>
      <c r="E31" s="19">
        <v>42</v>
      </c>
      <c r="F31" s="19"/>
      <c r="G31" s="19">
        <f>100/(1-E31/100)</f>
        <v>172.41379310344826</v>
      </c>
      <c r="H31" s="19"/>
      <c r="I31" s="69">
        <v>100</v>
      </c>
      <c r="J31" s="69"/>
      <c r="K31" s="19">
        <v>21</v>
      </c>
      <c r="L31" s="19"/>
      <c r="M31" s="19">
        <v>21</v>
      </c>
      <c r="N31" s="19"/>
      <c r="O31" s="19">
        <v>0</v>
      </c>
      <c r="P31" s="19"/>
      <c r="Q31" s="19">
        <v>0</v>
      </c>
      <c r="R31" s="19"/>
      <c r="S31" s="19">
        <v>0</v>
      </c>
      <c r="T31" s="19"/>
      <c r="U31" s="19">
        <v>21</v>
      </c>
      <c r="V31" s="19"/>
      <c r="W31" s="21">
        <f t="shared" si="0"/>
        <v>54.17999999999999</v>
      </c>
      <c r="X31" s="19"/>
      <c r="Y31" s="21">
        <f t="shared" si="1"/>
        <v>77.51937984496124</v>
      </c>
      <c r="Z31" s="19"/>
      <c r="AA31" s="21">
        <f t="shared" si="2"/>
        <v>22.480620155038764</v>
      </c>
    </row>
    <row r="32" spans="1:27" ht="12.75">
      <c r="A32" s="12" t="s">
        <v>87</v>
      </c>
      <c r="C32" s="63" t="s">
        <v>27</v>
      </c>
      <c r="D32" s="19"/>
      <c r="E32" s="19">
        <v>48</v>
      </c>
      <c r="F32" s="19"/>
      <c r="G32" s="19">
        <f>100/(1-E32/100)</f>
        <v>192.3076923076923</v>
      </c>
      <c r="H32" s="19"/>
      <c r="I32" s="69">
        <v>100</v>
      </c>
      <c r="J32" s="69"/>
      <c r="K32" s="19">
        <v>0</v>
      </c>
      <c r="L32" s="19"/>
      <c r="M32" s="19">
        <v>72</v>
      </c>
      <c r="N32" s="19"/>
      <c r="O32" s="19">
        <v>0</v>
      </c>
      <c r="P32" s="19"/>
      <c r="Q32" s="19">
        <v>0</v>
      </c>
      <c r="R32" s="19"/>
      <c r="S32" s="19">
        <v>0</v>
      </c>
      <c r="T32" s="19"/>
      <c r="U32" s="19">
        <v>72</v>
      </c>
      <c r="V32" s="19"/>
      <c r="W32" s="21">
        <f t="shared" si="0"/>
        <v>85.44</v>
      </c>
      <c r="X32" s="19"/>
      <c r="Y32" s="21">
        <f t="shared" si="1"/>
        <v>56.179775280898866</v>
      </c>
      <c r="Z32" s="19"/>
      <c r="AA32" s="21">
        <f t="shared" si="2"/>
        <v>43.82022471910113</v>
      </c>
    </row>
    <row r="33" spans="1:27" ht="12.75">
      <c r="A33" s="12" t="s">
        <v>89</v>
      </c>
      <c r="C33" s="63" t="s">
        <v>27</v>
      </c>
      <c r="D33" s="19"/>
      <c r="E33" s="19">
        <v>48</v>
      </c>
      <c r="F33" s="19"/>
      <c r="G33" s="19">
        <f>100/(1-E33/100)</f>
        <v>192.3076923076923</v>
      </c>
      <c r="H33" s="19"/>
      <c r="I33" s="69">
        <v>100</v>
      </c>
      <c r="J33" s="69"/>
      <c r="K33" s="19">
        <v>0</v>
      </c>
      <c r="L33" s="19"/>
      <c r="M33" s="19">
        <v>60</v>
      </c>
      <c r="N33" s="19"/>
      <c r="O33" s="19">
        <v>0</v>
      </c>
      <c r="P33" s="19"/>
      <c r="Q33" s="19">
        <v>0</v>
      </c>
      <c r="R33" s="19"/>
      <c r="S33" s="19">
        <v>0</v>
      </c>
      <c r="T33" s="19"/>
      <c r="U33" s="19">
        <v>60</v>
      </c>
      <c r="V33" s="19"/>
      <c r="W33" s="21">
        <f t="shared" si="0"/>
        <v>79.2</v>
      </c>
      <c r="X33" s="19"/>
      <c r="Y33" s="21">
        <f>((G33-I33)/((G33-I33)+U33))*100</f>
        <v>60.606060606060595</v>
      </c>
      <c r="Z33" s="19"/>
      <c r="AA33" s="21">
        <f t="shared" si="2"/>
        <v>39.3939393939394</v>
      </c>
    </row>
    <row r="34" spans="1:27" ht="12.75">
      <c r="A34" s="12" t="s">
        <v>40</v>
      </c>
      <c r="C34" s="63" t="s">
        <v>72</v>
      </c>
      <c r="D34" s="19"/>
      <c r="E34" s="19">
        <v>23</v>
      </c>
      <c r="F34" s="19"/>
      <c r="G34" s="19">
        <f>100/(1-E34/100)</f>
        <v>129.87012987012986</v>
      </c>
      <c r="H34" s="19"/>
      <c r="I34" s="69">
        <v>100</v>
      </c>
      <c r="J34" s="69"/>
      <c r="K34" s="19">
        <v>0</v>
      </c>
      <c r="L34" s="19"/>
      <c r="M34" s="19">
        <v>38</v>
      </c>
      <c r="N34" s="19"/>
      <c r="O34" s="19">
        <v>129.87012987012986</v>
      </c>
      <c r="P34" s="19"/>
      <c r="Q34" s="19">
        <v>0</v>
      </c>
      <c r="R34" s="19"/>
      <c r="S34" s="19">
        <v>0</v>
      </c>
      <c r="T34" s="19"/>
      <c r="U34" s="19">
        <v>49.4</v>
      </c>
      <c r="V34" s="19"/>
      <c r="W34" s="21">
        <f t="shared" si="0"/>
        <v>61.038000000000004</v>
      </c>
      <c r="X34" s="19"/>
      <c r="Y34" s="21">
        <f t="shared" si="1"/>
        <v>37.68144434614501</v>
      </c>
      <c r="Z34" s="19"/>
      <c r="AA34" s="21">
        <f t="shared" si="2"/>
        <v>62.31855565385498</v>
      </c>
    </row>
    <row r="35" spans="1:32" ht="12.75">
      <c r="A35" s="12" t="s">
        <v>59</v>
      </c>
      <c r="C35" s="64" t="s">
        <v>56</v>
      </c>
      <c r="D35" s="19"/>
      <c r="E35" s="33" t="s">
        <v>56</v>
      </c>
      <c r="F35" s="19"/>
      <c r="G35" s="33" t="s">
        <v>56</v>
      </c>
      <c r="H35" s="19"/>
      <c r="I35" s="70" t="s">
        <v>56</v>
      </c>
      <c r="J35" s="69"/>
      <c r="K35" s="33" t="s">
        <v>56</v>
      </c>
      <c r="L35" s="19"/>
      <c r="M35" s="33" t="s">
        <v>56</v>
      </c>
      <c r="N35" s="19"/>
      <c r="O35" s="33" t="s">
        <v>56</v>
      </c>
      <c r="P35" s="19"/>
      <c r="Q35" s="33" t="s">
        <v>56</v>
      </c>
      <c r="R35" s="19"/>
      <c r="S35" s="33" t="s">
        <v>56</v>
      </c>
      <c r="T35" s="19"/>
      <c r="U35" s="33" t="s">
        <v>56</v>
      </c>
      <c r="V35" s="19"/>
      <c r="W35" s="34" t="s">
        <v>56</v>
      </c>
      <c r="X35" s="19"/>
      <c r="Y35" s="34" t="s">
        <v>56</v>
      </c>
      <c r="Z35" s="19"/>
      <c r="AA35" s="34" t="s">
        <v>56</v>
      </c>
      <c r="AB35" s="19"/>
      <c r="AC35" s="20"/>
      <c r="AD35" s="19"/>
      <c r="AF35" s="19"/>
    </row>
    <row r="36" spans="1:27" ht="12.75">
      <c r="A36" s="12" t="s">
        <v>41</v>
      </c>
      <c r="C36" s="63" t="s">
        <v>49</v>
      </c>
      <c r="D36" s="19"/>
      <c r="E36" s="19">
        <v>42</v>
      </c>
      <c r="F36" s="19"/>
      <c r="G36" s="19">
        <f>100/(1-E36/100)</f>
        <v>172.41379310344826</v>
      </c>
      <c r="H36" s="19"/>
      <c r="I36" s="69">
        <v>100</v>
      </c>
      <c r="J36" s="69"/>
      <c r="K36" s="19">
        <v>0</v>
      </c>
      <c r="L36" s="19"/>
      <c r="M36" s="19">
        <v>83.6</v>
      </c>
      <c r="N36" s="19"/>
      <c r="O36" s="19">
        <v>0</v>
      </c>
      <c r="P36" s="19"/>
      <c r="Q36" s="19">
        <v>0</v>
      </c>
      <c r="R36" s="19"/>
      <c r="S36" s="19">
        <v>0</v>
      </c>
      <c r="T36" s="19"/>
      <c r="U36" s="19">
        <v>83.6</v>
      </c>
      <c r="V36" s="19"/>
      <c r="W36" s="21">
        <f t="shared" si="0"/>
        <v>90.48799999999999</v>
      </c>
      <c r="X36" s="19"/>
      <c r="Y36" s="21">
        <f t="shared" si="1"/>
        <v>46.41499425338166</v>
      </c>
      <c r="Z36" s="19"/>
      <c r="AA36" s="21">
        <f t="shared" si="2"/>
        <v>53.58500574661834</v>
      </c>
    </row>
    <row r="37" spans="1:27" ht="12.75">
      <c r="A37" s="12" t="s">
        <v>42</v>
      </c>
      <c r="C37" s="63" t="s">
        <v>56</v>
      </c>
      <c r="D37" s="19"/>
      <c r="E37" s="19" t="s">
        <v>56</v>
      </c>
      <c r="F37" s="19"/>
      <c r="G37" s="33" t="s">
        <v>56</v>
      </c>
      <c r="H37" s="19"/>
      <c r="I37" s="69" t="s">
        <v>56</v>
      </c>
      <c r="J37" s="69"/>
      <c r="K37" s="19" t="s">
        <v>56</v>
      </c>
      <c r="L37" s="19"/>
      <c r="M37" s="19" t="s">
        <v>56</v>
      </c>
      <c r="N37" s="19"/>
      <c r="O37" s="19" t="s">
        <v>56</v>
      </c>
      <c r="P37" s="19"/>
      <c r="Q37" s="19" t="s">
        <v>56</v>
      </c>
      <c r="R37" s="19"/>
      <c r="S37" s="19" t="s">
        <v>56</v>
      </c>
      <c r="T37" s="19"/>
      <c r="U37" s="33" t="s">
        <v>56</v>
      </c>
      <c r="V37" s="19"/>
      <c r="W37" s="34" t="s">
        <v>56</v>
      </c>
      <c r="X37" s="19"/>
      <c r="Y37" s="34" t="s">
        <v>56</v>
      </c>
      <c r="Z37" s="19"/>
      <c r="AA37" s="34" t="s">
        <v>56</v>
      </c>
    </row>
    <row r="38" spans="1:27" ht="12.75">
      <c r="A38" s="12" t="s">
        <v>43</v>
      </c>
      <c r="C38" s="63" t="s">
        <v>27</v>
      </c>
      <c r="D38" s="19"/>
      <c r="E38" s="19">
        <v>33</v>
      </c>
      <c r="F38" s="19"/>
      <c r="G38" s="19">
        <f>100/(1-E38/100)</f>
        <v>149.2537313432836</v>
      </c>
      <c r="H38" s="19"/>
      <c r="I38" s="69">
        <v>100</v>
      </c>
      <c r="J38" s="69"/>
      <c r="K38" s="19">
        <v>0</v>
      </c>
      <c r="L38" s="19"/>
      <c r="M38" s="19">
        <v>65.09</v>
      </c>
      <c r="N38" s="19"/>
      <c r="O38" s="19">
        <v>0</v>
      </c>
      <c r="P38" s="19"/>
      <c r="Q38" s="19">
        <v>0</v>
      </c>
      <c r="R38" s="19"/>
      <c r="S38" s="19">
        <v>15</v>
      </c>
      <c r="T38" s="19"/>
      <c r="U38" s="19">
        <v>50.1</v>
      </c>
      <c r="V38" s="19"/>
      <c r="W38" s="21">
        <f t="shared" si="0"/>
        <v>66.567</v>
      </c>
      <c r="X38" s="19"/>
      <c r="Y38" s="21">
        <f t="shared" si="1"/>
        <v>49.57411329938258</v>
      </c>
      <c r="Z38" s="19"/>
      <c r="AA38" s="21">
        <f t="shared" si="2"/>
        <v>50.425886700617426</v>
      </c>
    </row>
    <row r="39" spans="1:27" ht="12.75">
      <c r="A39" s="12" t="s">
        <v>95</v>
      </c>
      <c r="C39" s="63" t="s">
        <v>48</v>
      </c>
      <c r="D39" s="19"/>
      <c r="E39" s="19">
        <v>57.8</v>
      </c>
      <c r="F39" s="19"/>
      <c r="G39" s="19">
        <f>100/(1-E39/100)</f>
        <v>236.96682464454975</v>
      </c>
      <c r="H39" s="19"/>
      <c r="I39" s="69">
        <v>100</v>
      </c>
      <c r="J39" s="69"/>
      <c r="K39" s="19">
        <v>0</v>
      </c>
      <c r="L39" s="19"/>
      <c r="M39" s="19">
        <v>85</v>
      </c>
      <c r="N39" s="19"/>
      <c r="O39" s="19">
        <v>0</v>
      </c>
      <c r="P39" s="19"/>
      <c r="Q39" s="19">
        <v>0</v>
      </c>
      <c r="R39" s="19"/>
      <c r="S39" s="19">
        <v>0</v>
      </c>
      <c r="T39" s="19"/>
      <c r="U39" s="19">
        <v>85</v>
      </c>
      <c r="V39" s="19"/>
      <c r="W39" s="21">
        <f t="shared" si="0"/>
        <v>93.67</v>
      </c>
      <c r="X39" s="19"/>
      <c r="Y39" s="21">
        <f>((G39-I39)/((G39-I39)+U39))*100</f>
        <v>61.705989110707804</v>
      </c>
      <c r="Z39" s="19"/>
      <c r="AA39" s="21">
        <f t="shared" si="2"/>
        <v>38.2940108892922</v>
      </c>
    </row>
    <row r="40" spans="1:27" ht="12.75">
      <c r="A40" s="12" t="s">
        <v>88</v>
      </c>
      <c r="C40" s="63" t="s">
        <v>27</v>
      </c>
      <c r="D40" s="19"/>
      <c r="E40" s="19">
        <v>33.05555555555556</v>
      </c>
      <c r="F40" s="19"/>
      <c r="G40" s="19">
        <f>100/(1-E40/100)</f>
        <v>149.37759336099583</v>
      </c>
      <c r="H40" s="19"/>
      <c r="I40" s="69">
        <v>100</v>
      </c>
      <c r="J40" s="69"/>
      <c r="K40" s="19">
        <v>0</v>
      </c>
      <c r="L40" s="19"/>
      <c r="M40" s="19">
        <v>44.39</v>
      </c>
      <c r="N40" s="19"/>
      <c r="O40" s="19">
        <v>0</v>
      </c>
      <c r="P40" s="19"/>
      <c r="Q40" s="19">
        <v>0</v>
      </c>
      <c r="R40" s="19"/>
      <c r="S40" s="19">
        <v>0</v>
      </c>
      <c r="T40" s="19"/>
      <c r="U40" s="19">
        <v>44.4</v>
      </c>
      <c r="V40" s="19"/>
      <c r="W40" s="21">
        <f t="shared" si="0"/>
        <v>62.778888888888886</v>
      </c>
      <c r="X40" s="19"/>
      <c r="Y40" s="21">
        <f t="shared" si="1"/>
        <v>52.653935328578235</v>
      </c>
      <c r="Z40" s="19"/>
      <c r="AA40" s="21">
        <f t="shared" si="2"/>
        <v>47.34606467142175</v>
      </c>
    </row>
    <row r="41" spans="1:27" ht="12.75">
      <c r="A41" s="12" t="s">
        <v>45</v>
      </c>
      <c r="C41" s="64" t="s">
        <v>56</v>
      </c>
      <c r="D41" s="19"/>
      <c r="E41" s="33" t="s">
        <v>56</v>
      </c>
      <c r="F41" s="19"/>
      <c r="G41" s="33" t="s">
        <v>56</v>
      </c>
      <c r="H41" s="19"/>
      <c r="I41" s="70" t="s">
        <v>56</v>
      </c>
      <c r="J41" s="69"/>
      <c r="K41" s="33" t="s">
        <v>56</v>
      </c>
      <c r="L41" s="19"/>
      <c r="M41" s="33" t="s">
        <v>56</v>
      </c>
      <c r="N41" s="19"/>
      <c r="O41" s="33" t="s">
        <v>56</v>
      </c>
      <c r="P41" s="19"/>
      <c r="Q41" s="33" t="s">
        <v>56</v>
      </c>
      <c r="R41" s="19"/>
      <c r="S41" s="33" t="s">
        <v>56</v>
      </c>
      <c r="T41" s="19"/>
      <c r="U41" s="33" t="s">
        <v>56</v>
      </c>
      <c r="V41" s="19"/>
      <c r="W41" s="34" t="s">
        <v>56</v>
      </c>
      <c r="X41" s="19"/>
      <c r="Y41" s="34" t="s">
        <v>56</v>
      </c>
      <c r="Z41" s="19"/>
      <c r="AA41" s="34" t="s">
        <v>56</v>
      </c>
    </row>
    <row r="42" spans="1:27" ht="12.75">
      <c r="A42" s="12" t="s">
        <v>96</v>
      </c>
      <c r="C42" s="63" t="s">
        <v>29</v>
      </c>
      <c r="D42" s="19"/>
      <c r="E42" s="19">
        <v>52</v>
      </c>
      <c r="F42" s="19"/>
      <c r="G42" s="19">
        <f>100/(1-E42/100)</f>
        <v>208.33333333333334</v>
      </c>
      <c r="H42" s="19"/>
      <c r="I42" s="69">
        <v>100</v>
      </c>
      <c r="J42" s="69"/>
      <c r="K42" s="19">
        <v>0</v>
      </c>
      <c r="L42" s="19"/>
      <c r="M42" s="19">
        <v>75</v>
      </c>
      <c r="N42" s="19"/>
      <c r="O42" s="19">
        <v>142.9</v>
      </c>
      <c r="P42" s="19"/>
      <c r="Q42" s="19">
        <v>30.020993701889438</v>
      </c>
      <c r="R42" s="19"/>
      <c r="S42" s="19">
        <v>42.90000000000001</v>
      </c>
      <c r="T42" s="19"/>
      <c r="U42" s="19">
        <v>64.3</v>
      </c>
      <c r="V42" s="19"/>
      <c r="W42" s="21">
        <f t="shared" si="0"/>
        <v>82.86399999999999</v>
      </c>
      <c r="X42" s="19"/>
      <c r="Y42" s="21">
        <f t="shared" si="1"/>
        <v>62.75342730256808</v>
      </c>
      <c r="Z42" s="19"/>
      <c r="AA42" s="21">
        <f t="shared" si="2"/>
        <v>37.24657269743194</v>
      </c>
    </row>
    <row r="43" spans="1:27" ht="12.75">
      <c r="A43" s="12" t="s">
        <v>102</v>
      </c>
      <c r="C43" s="63" t="s">
        <v>46</v>
      </c>
      <c r="D43" s="19"/>
      <c r="E43" s="19">
        <v>49.7</v>
      </c>
      <c r="F43" s="19"/>
      <c r="G43" s="19">
        <f>100/(1-E43/100)</f>
        <v>198.8071570576541</v>
      </c>
      <c r="H43" s="19"/>
      <c r="I43" s="69">
        <v>100</v>
      </c>
      <c r="J43" s="69"/>
      <c r="K43" s="19">
        <v>0</v>
      </c>
      <c r="L43" s="19"/>
      <c r="M43" s="19">
        <v>77.6</v>
      </c>
      <c r="N43" s="19"/>
      <c r="O43" s="19">
        <v>0</v>
      </c>
      <c r="P43" s="19"/>
      <c r="Q43" s="19">
        <v>0</v>
      </c>
      <c r="R43" s="19"/>
      <c r="S43" s="19">
        <v>0</v>
      </c>
      <c r="T43" s="19"/>
      <c r="U43" s="19">
        <f>+(M43/100)*MAX(I43,O43)-S43</f>
        <v>77.6</v>
      </c>
      <c r="V43" s="19"/>
      <c r="W43" s="21">
        <f t="shared" si="0"/>
        <v>88.7328</v>
      </c>
      <c r="X43" s="20"/>
      <c r="Y43" s="21">
        <f t="shared" si="1"/>
        <v>56.01085506148799</v>
      </c>
      <c r="Z43" s="20"/>
      <c r="AA43" s="21">
        <f t="shared" si="2"/>
        <v>43.98914493851201</v>
      </c>
    </row>
    <row r="44" spans="1:27" ht="5.25" customHeight="1" thickBot="1">
      <c r="A44" s="24"/>
      <c r="B44" s="24"/>
      <c r="C44" s="65"/>
      <c r="D44" s="24"/>
      <c r="E44" s="24"/>
      <c r="F44" s="24"/>
      <c r="G44" s="24"/>
      <c r="H44" s="24"/>
      <c r="I44" s="71"/>
      <c r="J44" s="71"/>
      <c r="K44" s="24"/>
      <c r="L44" s="24"/>
      <c r="M44" s="24"/>
      <c r="N44" s="24"/>
      <c r="O44" s="24"/>
      <c r="P44" s="24"/>
      <c r="Q44" s="29"/>
      <c r="R44" s="24"/>
      <c r="S44" s="29"/>
      <c r="T44" s="24"/>
      <c r="U44" s="25"/>
      <c r="V44" s="24"/>
      <c r="W44" s="24"/>
      <c r="X44" s="24"/>
      <c r="Y44" s="24"/>
      <c r="Z44" s="24"/>
      <c r="AA44" s="24"/>
    </row>
    <row r="45" spans="3:19" ht="5.25" customHeight="1">
      <c r="C45" s="66"/>
      <c r="I45" s="72"/>
      <c r="J45" s="72"/>
      <c r="Q45" s="19"/>
      <c r="S45" s="19"/>
    </row>
    <row r="46" spans="3:10" ht="12.75" customHeight="1">
      <c r="C46" s="66"/>
      <c r="I46" s="72"/>
      <c r="J46" s="72"/>
    </row>
    <row r="47" spans="1:10" ht="12.75" customHeight="1">
      <c r="A47" s="12"/>
      <c r="C47" s="66"/>
      <c r="I47" s="72"/>
      <c r="J47" s="72"/>
    </row>
    <row r="48" spans="1:3" ht="12.75" customHeight="1">
      <c r="A48" s="82"/>
      <c r="B48" s="82"/>
      <c r="C48" s="82"/>
    </row>
    <row r="49" ht="12.75" customHeight="1"/>
    <row r="50" ht="12.75" customHeight="1"/>
    <row r="51" ht="12.75" customHeight="1"/>
    <row r="52" ht="12.75" customHeight="1"/>
    <row r="53" ht="12.75" customHeight="1"/>
    <row r="54" ht="12.75" customHeight="1"/>
    <row r="55" ht="12.75" customHeight="1"/>
    <row r="105" spans="16:21" ht="12.75">
      <c r="P105" s="31"/>
      <c r="Q105" s="31"/>
      <c r="R105" s="31"/>
      <c r="S105" s="31"/>
      <c r="T105" s="31"/>
      <c r="U105" s="35"/>
    </row>
    <row r="106" spans="16:21" ht="12.75">
      <c r="P106" s="31"/>
      <c r="Q106" s="31"/>
      <c r="R106" s="31"/>
      <c r="S106" s="31"/>
      <c r="T106" s="31"/>
      <c r="U106" s="35"/>
    </row>
    <row r="107" spans="16:21" ht="12.75">
      <c r="P107" s="31"/>
      <c r="Q107" s="31"/>
      <c r="R107" s="31"/>
      <c r="S107" s="31"/>
      <c r="T107" s="31"/>
      <c r="U107" s="35"/>
    </row>
    <row r="108" spans="16:21" ht="12.75">
      <c r="P108" s="31"/>
      <c r="Q108" s="31"/>
      <c r="R108" s="31"/>
      <c r="S108" s="31"/>
      <c r="T108" s="31"/>
      <c r="U108" s="35"/>
    </row>
    <row r="109" spans="16:21" ht="12.75">
      <c r="P109" s="31"/>
      <c r="Q109" s="31"/>
      <c r="R109" s="31"/>
      <c r="S109" s="31"/>
      <c r="T109" s="31"/>
      <c r="U109" s="35"/>
    </row>
    <row r="110" spans="16:21" ht="12.75">
      <c r="P110" s="31"/>
      <c r="Q110" s="31"/>
      <c r="R110" s="31"/>
      <c r="S110" s="31"/>
      <c r="T110" s="31"/>
      <c r="U110" s="35"/>
    </row>
    <row r="111" spans="16:21" ht="12.75">
      <c r="P111" s="31"/>
      <c r="Q111" s="31"/>
      <c r="R111" s="31"/>
      <c r="S111" s="31"/>
      <c r="T111" s="31"/>
      <c r="U111" s="35"/>
    </row>
    <row r="112" spans="16:21" ht="12.75">
      <c r="P112" s="31"/>
      <c r="Q112" s="31"/>
      <c r="R112" s="31"/>
      <c r="S112" s="31"/>
      <c r="T112" s="31"/>
      <c r="U112" s="35"/>
    </row>
    <row r="113" spans="16:21" ht="12.75">
      <c r="P113" s="31"/>
      <c r="Q113" s="31"/>
      <c r="R113" s="31"/>
      <c r="S113" s="31"/>
      <c r="T113" s="31"/>
      <c r="U113" s="35"/>
    </row>
    <row r="114" spans="16:21" ht="12.75">
      <c r="P114" s="31"/>
      <c r="Q114" s="31"/>
      <c r="R114" s="31"/>
      <c r="S114" s="31"/>
      <c r="T114" s="31"/>
      <c r="U114" s="35"/>
    </row>
    <row r="115" spans="16:21" ht="12.75">
      <c r="P115" s="31"/>
      <c r="Q115" s="31"/>
      <c r="R115" s="31"/>
      <c r="S115" s="31"/>
      <c r="T115" s="31"/>
      <c r="U115" s="35"/>
    </row>
    <row r="116" spans="16:21" ht="12.75">
      <c r="P116" s="31"/>
      <c r="Q116" s="31"/>
      <c r="R116" s="31"/>
      <c r="S116" s="31"/>
      <c r="T116" s="31"/>
      <c r="U116" s="35"/>
    </row>
    <row r="117" spans="16:21" ht="12.75">
      <c r="P117" s="31"/>
      <c r="Q117" s="31"/>
      <c r="R117" s="31"/>
      <c r="S117" s="31"/>
      <c r="T117" s="31"/>
      <c r="U117" s="35"/>
    </row>
    <row r="118" spans="16:21" ht="12.75">
      <c r="P118" s="31"/>
      <c r="Q118" s="31"/>
      <c r="R118" s="31"/>
      <c r="S118" s="31"/>
      <c r="T118" s="31"/>
      <c r="U118" s="35"/>
    </row>
    <row r="119" spans="16:21" ht="12.75">
      <c r="P119" s="31"/>
      <c r="Q119" s="31"/>
      <c r="R119" s="31"/>
      <c r="S119" s="31"/>
      <c r="T119" s="31"/>
      <c r="U119" s="35"/>
    </row>
    <row r="120" spans="16:21" ht="12.75">
      <c r="P120" s="31"/>
      <c r="Q120" s="31"/>
      <c r="R120" s="31"/>
      <c r="S120" s="31"/>
      <c r="T120" s="31"/>
      <c r="U120" s="35"/>
    </row>
    <row r="121" spans="16:21" ht="12.75">
      <c r="P121" s="31"/>
      <c r="Q121" s="31"/>
      <c r="R121" s="31"/>
      <c r="S121" s="31"/>
      <c r="T121" s="31"/>
      <c r="U121" s="35"/>
    </row>
    <row r="122" spans="16:21" ht="12.75">
      <c r="P122" s="31"/>
      <c r="Q122" s="31"/>
      <c r="R122" s="31"/>
      <c r="S122" s="31"/>
      <c r="T122" s="31"/>
      <c r="U122" s="35"/>
    </row>
    <row r="123" spans="16:21" ht="12.75">
      <c r="P123" s="31"/>
      <c r="Q123" s="31"/>
      <c r="R123" s="31"/>
      <c r="S123" s="31"/>
      <c r="T123" s="31"/>
      <c r="U123" s="35"/>
    </row>
    <row r="124" spans="16:21" ht="12.75">
      <c r="P124" s="31"/>
      <c r="Q124" s="31"/>
      <c r="R124" s="31"/>
      <c r="S124" s="31"/>
      <c r="T124" s="31"/>
      <c r="U124" s="35"/>
    </row>
    <row r="125" spans="16:21" ht="12.75">
      <c r="P125" s="31"/>
      <c r="Q125" s="31"/>
      <c r="R125" s="31"/>
      <c r="S125" s="31"/>
      <c r="T125" s="31"/>
      <c r="U125" s="35"/>
    </row>
    <row r="126" spans="16:21" ht="12.75">
      <c r="P126" s="31"/>
      <c r="Q126" s="31"/>
      <c r="R126" s="31"/>
      <c r="S126" s="31"/>
      <c r="T126" s="31"/>
      <c r="U126" s="35"/>
    </row>
    <row r="127" spans="16:21" ht="12.75">
      <c r="P127" s="31"/>
      <c r="Q127" s="31"/>
      <c r="R127" s="31"/>
      <c r="S127" s="31"/>
      <c r="T127" s="31"/>
      <c r="U127" s="35"/>
    </row>
    <row r="128" spans="16:21" ht="12.75">
      <c r="P128" s="31"/>
      <c r="Q128" s="31"/>
      <c r="R128" s="31"/>
      <c r="S128" s="31"/>
      <c r="T128" s="31"/>
      <c r="U128" s="35"/>
    </row>
    <row r="129" spans="16:21" ht="12.75">
      <c r="P129" s="31"/>
      <c r="Q129" s="31"/>
      <c r="R129" s="31"/>
      <c r="S129" s="31"/>
      <c r="T129" s="31"/>
      <c r="U129" s="35"/>
    </row>
    <row r="130" spans="16:21" ht="12.75">
      <c r="P130" s="31"/>
      <c r="Q130" s="31"/>
      <c r="R130" s="31"/>
      <c r="S130" s="31"/>
      <c r="T130" s="31"/>
      <c r="U130" s="35"/>
    </row>
    <row r="131" spans="16:21" ht="12.75">
      <c r="P131" s="31"/>
      <c r="Q131" s="31"/>
      <c r="R131" s="31"/>
      <c r="S131" s="31"/>
      <c r="T131" s="31"/>
      <c r="U131" s="35"/>
    </row>
    <row r="132" spans="16:21" ht="12.75">
      <c r="P132" s="31"/>
      <c r="Q132" s="31"/>
      <c r="R132" s="31"/>
      <c r="S132" s="31"/>
      <c r="T132" s="31"/>
      <c r="U132" s="35"/>
    </row>
    <row r="133" spans="16:21" ht="12.75">
      <c r="P133" s="31"/>
      <c r="Q133" s="31"/>
      <c r="R133" s="31"/>
      <c r="S133" s="31"/>
      <c r="T133" s="31"/>
      <c r="U133" s="35"/>
    </row>
    <row r="134" spans="16:21" ht="12.75">
      <c r="P134" s="31"/>
      <c r="Q134" s="31"/>
      <c r="R134" s="31"/>
      <c r="S134" s="31"/>
      <c r="T134" s="31"/>
      <c r="U134" s="35"/>
    </row>
    <row r="135" spans="16:21" ht="12.75">
      <c r="P135" s="31"/>
      <c r="Q135" s="31"/>
      <c r="R135" s="31"/>
      <c r="S135" s="31"/>
      <c r="T135" s="31"/>
      <c r="U135" s="35"/>
    </row>
    <row r="136" spans="16:21" ht="12.75">
      <c r="P136" s="31"/>
      <c r="Q136" s="31"/>
      <c r="R136" s="31"/>
      <c r="S136" s="31"/>
      <c r="T136" s="31"/>
      <c r="U136" s="35"/>
    </row>
    <row r="137" spans="16:21" ht="12.75">
      <c r="P137" s="31"/>
      <c r="Q137" s="31"/>
      <c r="R137" s="31"/>
      <c r="S137" s="31"/>
      <c r="T137" s="31"/>
      <c r="U137" s="35"/>
    </row>
    <row r="138" spans="16:21" ht="12.75">
      <c r="P138" s="31"/>
      <c r="Q138" s="31"/>
      <c r="R138" s="31"/>
      <c r="S138" s="31"/>
      <c r="T138" s="31"/>
      <c r="U138" s="35"/>
    </row>
    <row r="139" spans="16:21" ht="12.75">
      <c r="P139" s="31"/>
      <c r="Q139" s="31"/>
      <c r="R139" s="31"/>
      <c r="S139" s="31"/>
      <c r="T139" s="31"/>
      <c r="U139" s="35"/>
    </row>
    <row r="140" spans="16:21" ht="12.75">
      <c r="P140" s="31"/>
      <c r="Q140" s="31"/>
      <c r="R140" s="31"/>
      <c r="S140" s="31"/>
      <c r="T140" s="31"/>
      <c r="U140" s="35"/>
    </row>
    <row r="141" spans="16:21" ht="12.75">
      <c r="P141" s="31"/>
      <c r="Q141" s="31"/>
      <c r="R141" s="31"/>
      <c r="S141" s="31"/>
      <c r="T141" s="31"/>
      <c r="U141" s="35"/>
    </row>
    <row r="142" spans="16:21" ht="12.75">
      <c r="P142" s="31"/>
      <c r="Q142" s="31"/>
      <c r="R142" s="31"/>
      <c r="S142" s="31"/>
      <c r="T142" s="31"/>
      <c r="U142" s="35"/>
    </row>
    <row r="143" spans="16:21" ht="12.75">
      <c r="P143" s="31"/>
      <c r="Q143" s="31"/>
      <c r="R143" s="31"/>
      <c r="S143" s="31"/>
      <c r="T143" s="31"/>
      <c r="U143" s="35"/>
    </row>
    <row r="144" spans="16:21" ht="12.75">
      <c r="P144" s="31"/>
      <c r="Q144" s="31"/>
      <c r="R144" s="31"/>
      <c r="S144" s="31"/>
      <c r="T144" s="31"/>
      <c r="U144" s="35"/>
    </row>
    <row r="145" spans="16:21" ht="12.75">
      <c r="P145" s="31"/>
      <c r="Q145" s="31"/>
      <c r="R145" s="31"/>
      <c r="S145" s="31"/>
      <c r="T145" s="31"/>
      <c r="U145" s="35"/>
    </row>
    <row r="146" spans="16:21" ht="12.75">
      <c r="P146" s="31"/>
      <c r="Q146" s="31"/>
      <c r="R146" s="31"/>
      <c r="S146" s="31"/>
      <c r="T146" s="31"/>
      <c r="U146" s="35"/>
    </row>
    <row r="147" spans="16:21" ht="12.75">
      <c r="P147" s="31"/>
      <c r="Q147" s="31"/>
      <c r="R147" s="31"/>
      <c r="S147" s="31"/>
      <c r="T147" s="31"/>
      <c r="U147" s="35"/>
    </row>
    <row r="148" spans="16:21" ht="12.75">
      <c r="P148" s="31"/>
      <c r="Q148" s="31"/>
      <c r="R148" s="31"/>
      <c r="S148" s="31"/>
      <c r="T148" s="31"/>
      <c r="U148" s="35"/>
    </row>
    <row r="149" spans="16:21" ht="12.75">
      <c r="P149" s="31"/>
      <c r="Q149" s="31"/>
      <c r="R149" s="31"/>
      <c r="S149" s="31"/>
      <c r="T149" s="31"/>
      <c r="U149" s="35"/>
    </row>
    <row r="150" spans="16:21" ht="12.75">
      <c r="P150" s="31"/>
      <c r="Q150" s="31"/>
      <c r="R150" s="31"/>
      <c r="S150" s="31"/>
      <c r="T150" s="31"/>
      <c r="U150" s="35"/>
    </row>
    <row r="151" spans="16:21" ht="12.75">
      <c r="P151" s="31"/>
      <c r="Q151" s="31"/>
      <c r="R151" s="31"/>
      <c r="S151" s="31"/>
      <c r="T151" s="31"/>
      <c r="U151" s="35"/>
    </row>
    <row r="152" spans="16:21" ht="12.75">
      <c r="P152" s="31"/>
      <c r="Q152" s="31"/>
      <c r="R152" s="31"/>
      <c r="S152" s="31"/>
      <c r="T152" s="31"/>
      <c r="U152" s="35"/>
    </row>
    <row r="153" spans="16:21" ht="12.75">
      <c r="P153" s="31"/>
      <c r="Q153" s="31"/>
      <c r="R153" s="31"/>
      <c r="S153" s="31"/>
      <c r="T153" s="31"/>
      <c r="U153" s="35"/>
    </row>
    <row r="154" spans="16:21" ht="12.75">
      <c r="P154" s="31"/>
      <c r="Q154" s="31"/>
      <c r="R154" s="31"/>
      <c r="S154" s="31"/>
      <c r="T154" s="31"/>
      <c r="U154" s="35"/>
    </row>
    <row r="155" spans="16:21" ht="12.75">
      <c r="P155" s="31"/>
      <c r="Q155" s="31"/>
      <c r="R155" s="31"/>
      <c r="S155" s="31"/>
      <c r="T155" s="31"/>
      <c r="U155" s="35"/>
    </row>
    <row r="156" spans="16:21" ht="12.75">
      <c r="P156" s="31"/>
      <c r="Q156" s="31"/>
      <c r="R156" s="31"/>
      <c r="S156" s="31"/>
      <c r="T156" s="31"/>
      <c r="U156" s="35"/>
    </row>
    <row r="157" spans="16:21" ht="12.75">
      <c r="P157" s="31"/>
      <c r="Q157" s="31"/>
      <c r="R157" s="31"/>
      <c r="S157" s="31"/>
      <c r="T157" s="31"/>
      <c r="U157" s="35"/>
    </row>
    <row r="158" spans="16:21" ht="12.75">
      <c r="P158" s="31"/>
      <c r="Q158" s="31"/>
      <c r="R158" s="31"/>
      <c r="S158" s="31"/>
      <c r="T158" s="31"/>
      <c r="U158" s="35"/>
    </row>
    <row r="159" spans="16:21" ht="12.75">
      <c r="P159" s="31"/>
      <c r="Q159" s="31"/>
      <c r="R159" s="31"/>
      <c r="S159" s="31"/>
      <c r="T159" s="31"/>
      <c r="U159" s="35"/>
    </row>
    <row r="160" spans="16:21" ht="12.75">
      <c r="P160" s="31"/>
      <c r="Q160" s="31"/>
      <c r="R160" s="31"/>
      <c r="S160" s="31"/>
      <c r="T160" s="31"/>
      <c r="U160" s="35"/>
    </row>
    <row r="161" spans="16:21" ht="12.75">
      <c r="P161" s="31"/>
      <c r="Q161" s="31"/>
      <c r="R161" s="31"/>
      <c r="S161" s="31"/>
      <c r="T161" s="31"/>
      <c r="U161" s="35"/>
    </row>
    <row r="162" spans="16:21" ht="12.75">
      <c r="P162" s="31"/>
      <c r="Q162" s="31"/>
      <c r="R162" s="31"/>
      <c r="S162" s="31"/>
      <c r="T162" s="31"/>
      <c r="U162" s="35"/>
    </row>
    <row r="163" spans="16:21" ht="12.75">
      <c r="P163" s="31"/>
      <c r="Q163" s="31"/>
      <c r="R163" s="31"/>
      <c r="S163" s="31"/>
      <c r="T163" s="31"/>
      <c r="U163" s="35"/>
    </row>
    <row r="164" spans="16:21" ht="12.75">
      <c r="P164" s="31"/>
      <c r="Q164" s="31"/>
      <c r="R164" s="31"/>
      <c r="S164" s="31"/>
      <c r="T164" s="31"/>
      <c r="U164" s="35"/>
    </row>
    <row r="165" spans="16:21" ht="12.75">
      <c r="P165" s="31"/>
      <c r="Q165" s="31"/>
      <c r="R165" s="31"/>
      <c r="S165" s="31"/>
      <c r="T165" s="31"/>
      <c r="U165" s="35"/>
    </row>
    <row r="166" spans="16:21" ht="12.75">
      <c r="P166" s="31"/>
      <c r="Q166" s="31"/>
      <c r="R166" s="31"/>
      <c r="S166" s="31"/>
      <c r="T166" s="31"/>
      <c r="U166" s="35"/>
    </row>
    <row r="167" spans="16:21" ht="12.75">
      <c r="P167" s="31"/>
      <c r="Q167" s="31"/>
      <c r="R167" s="31"/>
      <c r="S167" s="31"/>
      <c r="T167" s="31"/>
      <c r="U167" s="35"/>
    </row>
    <row r="168" spans="16:21" ht="12.75">
      <c r="P168" s="31"/>
      <c r="Q168" s="31"/>
      <c r="R168" s="31"/>
      <c r="S168" s="31"/>
      <c r="T168" s="31"/>
      <c r="U168" s="35"/>
    </row>
    <row r="169" spans="16:21" ht="12.75">
      <c r="P169" s="31"/>
      <c r="Q169" s="31"/>
      <c r="R169" s="31"/>
      <c r="S169" s="31"/>
      <c r="T169" s="31"/>
      <c r="U169" s="35"/>
    </row>
    <row r="170" spans="16:21" ht="12.75">
      <c r="P170" s="31"/>
      <c r="Q170" s="31"/>
      <c r="R170" s="31"/>
      <c r="S170" s="31"/>
      <c r="T170" s="31"/>
      <c r="U170" s="35"/>
    </row>
    <row r="171" spans="16:21" ht="12.75">
      <c r="P171" s="31"/>
      <c r="Q171" s="31"/>
      <c r="R171" s="31"/>
      <c r="S171" s="31"/>
      <c r="T171" s="31"/>
      <c r="U171" s="35"/>
    </row>
    <row r="172" spans="16:21" ht="12.75">
      <c r="P172" s="31"/>
      <c r="Q172" s="31"/>
      <c r="R172" s="31"/>
      <c r="S172" s="31"/>
      <c r="T172" s="31"/>
      <c r="U172" s="35"/>
    </row>
    <row r="173" spans="16:21" ht="12.75">
      <c r="P173" s="31"/>
      <c r="Q173" s="31"/>
      <c r="R173" s="31"/>
      <c r="S173" s="31"/>
      <c r="T173" s="31"/>
      <c r="U173" s="35"/>
    </row>
    <row r="174" spans="16:21" ht="12.75">
      <c r="P174" s="31"/>
      <c r="Q174" s="31"/>
      <c r="R174" s="31"/>
      <c r="S174" s="31"/>
      <c r="T174" s="31"/>
      <c r="U174" s="35"/>
    </row>
    <row r="175" spans="16:21" ht="12.75">
      <c r="P175" s="31"/>
      <c r="Q175" s="31"/>
      <c r="R175" s="31"/>
      <c r="S175" s="31"/>
      <c r="T175" s="31"/>
      <c r="U175" s="35"/>
    </row>
    <row r="176" spans="16:21" ht="12.75">
      <c r="P176" s="31"/>
      <c r="Q176" s="31"/>
      <c r="R176" s="31"/>
      <c r="S176" s="31"/>
      <c r="T176" s="31"/>
      <c r="U176" s="35"/>
    </row>
    <row r="177" spans="16:21" ht="12.75">
      <c r="P177" s="31"/>
      <c r="Q177" s="31"/>
      <c r="R177" s="31"/>
      <c r="S177" s="31"/>
      <c r="T177" s="31"/>
      <c r="U177" s="35"/>
    </row>
    <row r="178" spans="16:21" ht="12.75">
      <c r="P178" s="31"/>
      <c r="Q178" s="31"/>
      <c r="R178" s="31"/>
      <c r="S178" s="31"/>
      <c r="T178" s="31"/>
      <c r="U178" s="35"/>
    </row>
    <row r="179" spans="16:21" ht="12.75">
      <c r="P179" s="31"/>
      <c r="Q179" s="31"/>
      <c r="R179" s="31"/>
      <c r="S179" s="31"/>
      <c r="T179" s="31"/>
      <c r="U179" s="35"/>
    </row>
    <row r="180" spans="16:21" ht="12.75">
      <c r="P180" s="31"/>
      <c r="Q180" s="31"/>
      <c r="R180" s="31"/>
      <c r="S180" s="31"/>
      <c r="T180" s="31"/>
      <c r="U180" s="35"/>
    </row>
    <row r="181" spans="16:21" ht="12.75">
      <c r="P181" s="31"/>
      <c r="Q181" s="31"/>
      <c r="R181" s="31"/>
      <c r="S181" s="31"/>
      <c r="T181" s="31"/>
      <c r="U181" s="35"/>
    </row>
    <row r="182" spans="16:21" ht="12.75">
      <c r="P182" s="31"/>
      <c r="Q182" s="31"/>
      <c r="R182" s="31"/>
      <c r="S182" s="31"/>
      <c r="T182" s="31"/>
      <c r="U182" s="35"/>
    </row>
    <row r="183" spans="16:21" ht="12.75">
      <c r="P183" s="31"/>
      <c r="Q183" s="31"/>
      <c r="R183" s="31"/>
      <c r="S183" s="31"/>
      <c r="T183" s="31"/>
      <c r="U183" s="35"/>
    </row>
    <row r="184" spans="16:21" ht="12.75">
      <c r="P184" s="31"/>
      <c r="Q184" s="31"/>
      <c r="R184" s="31"/>
      <c r="S184" s="31"/>
      <c r="T184" s="31"/>
      <c r="U184" s="35"/>
    </row>
    <row r="185" spans="16:21" ht="12.75">
      <c r="P185" s="31"/>
      <c r="Q185" s="31"/>
      <c r="R185" s="31"/>
      <c r="S185" s="31"/>
      <c r="T185" s="31"/>
      <c r="U185" s="35"/>
    </row>
    <row r="186" spans="16:21" ht="12.75">
      <c r="P186" s="31"/>
      <c r="Q186" s="31"/>
      <c r="R186" s="31"/>
      <c r="S186" s="31"/>
      <c r="T186" s="31"/>
      <c r="U186" s="35"/>
    </row>
    <row r="187" spans="16:21" ht="12.75">
      <c r="P187" s="31"/>
      <c r="Q187" s="31"/>
      <c r="R187" s="31"/>
      <c r="S187" s="31"/>
      <c r="T187" s="31"/>
      <c r="U187" s="35"/>
    </row>
    <row r="188" spans="16:21" ht="12.75">
      <c r="P188" s="31"/>
      <c r="Q188" s="31"/>
      <c r="R188" s="31"/>
      <c r="S188" s="31"/>
      <c r="T188" s="31"/>
      <c r="U188" s="35"/>
    </row>
    <row r="189" spans="16:21" ht="12.75">
      <c r="P189" s="31"/>
      <c r="Q189" s="31"/>
      <c r="R189" s="31"/>
      <c r="S189" s="31"/>
      <c r="T189" s="31"/>
      <c r="U189" s="35"/>
    </row>
    <row r="190" spans="16:21" ht="12.75">
      <c r="P190" s="31"/>
      <c r="Q190" s="31"/>
      <c r="R190" s="31"/>
      <c r="S190" s="31"/>
      <c r="T190" s="31"/>
      <c r="U190" s="35"/>
    </row>
    <row r="191" spans="16:21" ht="12.75">
      <c r="P191" s="31"/>
      <c r="Q191" s="31"/>
      <c r="R191" s="31"/>
      <c r="S191" s="31"/>
      <c r="T191" s="31"/>
      <c r="U191" s="35"/>
    </row>
    <row r="192" spans="16:21" ht="12.75">
      <c r="P192" s="31"/>
      <c r="Q192" s="31"/>
      <c r="R192" s="31"/>
      <c r="S192" s="31"/>
      <c r="T192" s="31"/>
      <c r="U192" s="35"/>
    </row>
    <row r="193" spans="16:21" ht="12.75">
      <c r="P193" s="31"/>
      <c r="Q193" s="31"/>
      <c r="R193" s="31"/>
      <c r="S193" s="31"/>
      <c r="T193" s="31"/>
      <c r="U193" s="35"/>
    </row>
    <row r="194" spans="16:21" ht="12.75">
      <c r="P194" s="31"/>
      <c r="Q194" s="31"/>
      <c r="R194" s="31"/>
      <c r="S194" s="31"/>
      <c r="T194" s="31"/>
      <c r="U194" s="35"/>
    </row>
    <row r="195" spans="16:21" ht="12.75">
      <c r="P195" s="31"/>
      <c r="Q195" s="31"/>
      <c r="R195" s="31"/>
      <c r="S195" s="31"/>
      <c r="T195" s="31"/>
      <c r="U195" s="35"/>
    </row>
    <row r="196" spans="16:21" ht="12.75">
      <c r="P196" s="31"/>
      <c r="Q196" s="31"/>
      <c r="R196" s="31"/>
      <c r="S196" s="31"/>
      <c r="T196" s="31"/>
      <c r="U196" s="35"/>
    </row>
    <row r="197" spans="16:21" ht="12.75">
      <c r="P197" s="31"/>
      <c r="Q197" s="31"/>
      <c r="R197" s="31"/>
      <c r="S197" s="31"/>
      <c r="T197" s="31"/>
      <c r="U197" s="35"/>
    </row>
    <row r="198" spans="16:21" ht="12.75">
      <c r="P198" s="31"/>
      <c r="Q198" s="31"/>
      <c r="R198" s="31"/>
      <c r="S198" s="31"/>
      <c r="T198" s="31"/>
      <c r="U198" s="35"/>
    </row>
    <row r="199" spans="16:21" ht="12.75">
      <c r="P199" s="31"/>
      <c r="Q199" s="31"/>
      <c r="R199" s="31"/>
      <c r="S199" s="31"/>
      <c r="T199" s="31"/>
      <c r="U199" s="35"/>
    </row>
    <row r="200" spans="16:21" ht="12.75">
      <c r="P200" s="31"/>
      <c r="Q200" s="31"/>
      <c r="R200" s="31"/>
      <c r="S200" s="31"/>
      <c r="T200" s="31"/>
      <c r="U200" s="35"/>
    </row>
    <row r="201" spans="16:21" ht="12.75">
      <c r="P201" s="31"/>
      <c r="Q201" s="31"/>
      <c r="R201" s="31"/>
      <c r="S201" s="31"/>
      <c r="T201" s="31"/>
      <c r="U201" s="35"/>
    </row>
    <row r="202" spans="16:21" ht="12.75">
      <c r="P202" s="31"/>
      <c r="Q202" s="31"/>
      <c r="R202" s="31"/>
      <c r="S202" s="31"/>
      <c r="T202" s="31"/>
      <c r="U202" s="35"/>
    </row>
    <row r="203" spans="16:21" ht="12.75">
      <c r="P203" s="31"/>
      <c r="Q203" s="31"/>
      <c r="R203" s="31"/>
      <c r="S203" s="31"/>
      <c r="T203" s="31"/>
      <c r="U203" s="35"/>
    </row>
    <row r="204" spans="16:21" ht="12.75">
      <c r="P204" s="31"/>
      <c r="Q204" s="31"/>
      <c r="R204" s="31"/>
      <c r="S204" s="31"/>
      <c r="T204" s="31"/>
      <c r="U204" s="35"/>
    </row>
    <row r="205" spans="16:21" ht="12.75">
      <c r="P205" s="31"/>
      <c r="Q205" s="31"/>
      <c r="R205" s="31"/>
      <c r="S205" s="31"/>
      <c r="T205" s="31"/>
      <c r="U205" s="35"/>
    </row>
    <row r="206" spans="16:21" ht="12.75">
      <c r="P206" s="31"/>
      <c r="Q206" s="31"/>
      <c r="R206" s="31"/>
      <c r="S206" s="31"/>
      <c r="T206" s="31"/>
      <c r="U206" s="35"/>
    </row>
    <row r="207" spans="16:21" ht="12.75">
      <c r="P207" s="31"/>
      <c r="Q207" s="31"/>
      <c r="R207" s="31"/>
      <c r="S207" s="31"/>
      <c r="T207" s="31"/>
      <c r="U207" s="35"/>
    </row>
    <row r="208" spans="16:21" ht="12.75">
      <c r="P208" s="31"/>
      <c r="Q208" s="31"/>
      <c r="R208" s="31"/>
      <c r="S208" s="31"/>
      <c r="T208" s="31"/>
      <c r="U208" s="35"/>
    </row>
    <row r="209" spans="16:21" ht="12.75">
      <c r="P209" s="31"/>
      <c r="Q209" s="31"/>
      <c r="R209" s="31"/>
      <c r="S209" s="31"/>
      <c r="T209" s="31"/>
      <c r="U209" s="35"/>
    </row>
    <row r="210" spans="16:21" ht="12.75">
      <c r="P210" s="31"/>
      <c r="Q210" s="31"/>
      <c r="R210" s="31"/>
      <c r="S210" s="31"/>
      <c r="T210" s="31"/>
      <c r="U210" s="35"/>
    </row>
    <row r="211" spans="16:21" ht="12.75">
      <c r="P211" s="31"/>
      <c r="Q211" s="31"/>
      <c r="R211" s="31"/>
      <c r="S211" s="31"/>
      <c r="T211" s="31"/>
      <c r="U211" s="35"/>
    </row>
    <row r="212" spans="16:21" ht="12.75">
      <c r="P212" s="31"/>
      <c r="Q212" s="31"/>
      <c r="R212" s="31"/>
      <c r="S212" s="31"/>
      <c r="T212" s="31"/>
      <c r="U212" s="35"/>
    </row>
    <row r="213" spans="16:21" ht="12.75">
      <c r="P213" s="31"/>
      <c r="Q213" s="31"/>
      <c r="R213" s="31"/>
      <c r="S213" s="31"/>
      <c r="T213" s="31"/>
      <c r="U213" s="35"/>
    </row>
    <row r="214" spans="16:21" ht="12.75">
      <c r="P214" s="31"/>
      <c r="Q214" s="31"/>
      <c r="R214" s="31"/>
      <c r="S214" s="31"/>
      <c r="T214" s="31"/>
      <c r="U214" s="35"/>
    </row>
    <row r="215" spans="16:21" ht="12.75">
      <c r="P215" s="31"/>
      <c r="Q215" s="31"/>
      <c r="R215" s="31"/>
      <c r="S215" s="31"/>
      <c r="T215" s="31"/>
      <c r="U215" s="35"/>
    </row>
    <row r="216" spans="16:21" ht="12.75">
      <c r="P216" s="31"/>
      <c r="Q216" s="31"/>
      <c r="R216" s="31"/>
      <c r="S216" s="31"/>
      <c r="T216" s="31"/>
      <c r="U216" s="35"/>
    </row>
    <row r="217" spans="16:21" ht="12.75">
      <c r="P217" s="31"/>
      <c r="Q217" s="31"/>
      <c r="R217" s="31"/>
      <c r="S217" s="31"/>
      <c r="T217" s="31"/>
      <c r="U217" s="35"/>
    </row>
    <row r="218" spans="16:21" ht="12.75">
      <c r="P218" s="31"/>
      <c r="Q218" s="31"/>
      <c r="R218" s="31"/>
      <c r="S218" s="31"/>
      <c r="T218" s="31"/>
      <c r="U218" s="35"/>
    </row>
    <row r="219" spans="16:21" ht="12.75">
      <c r="P219" s="31"/>
      <c r="Q219" s="31"/>
      <c r="R219" s="31"/>
      <c r="S219" s="31"/>
      <c r="T219" s="31"/>
      <c r="U219" s="35"/>
    </row>
    <row r="220" spans="16:21" ht="12.75">
      <c r="P220" s="31"/>
      <c r="Q220" s="31"/>
      <c r="R220" s="31"/>
      <c r="S220" s="31"/>
      <c r="T220" s="31"/>
      <c r="U220" s="35"/>
    </row>
    <row r="221" spans="16:21" ht="12.75">
      <c r="P221" s="31"/>
      <c r="Q221" s="31"/>
      <c r="R221" s="31"/>
      <c r="S221" s="31"/>
      <c r="T221" s="31"/>
      <c r="U221" s="35"/>
    </row>
    <row r="222" spans="16:21" ht="12.75">
      <c r="P222" s="31"/>
      <c r="Q222" s="31"/>
      <c r="R222" s="31"/>
      <c r="S222" s="31"/>
      <c r="T222" s="31"/>
      <c r="U222" s="35"/>
    </row>
    <row r="223" spans="16:21" ht="12.75">
      <c r="P223" s="31"/>
      <c r="Q223" s="31"/>
      <c r="R223" s="31"/>
      <c r="S223" s="31"/>
      <c r="T223" s="31"/>
      <c r="U223" s="35"/>
    </row>
    <row r="224" spans="16:21" ht="12.75">
      <c r="P224" s="31"/>
      <c r="Q224" s="31"/>
      <c r="R224" s="31"/>
      <c r="S224" s="31"/>
      <c r="T224" s="31"/>
      <c r="U224" s="35"/>
    </row>
    <row r="225" spans="16:21" ht="12.75">
      <c r="P225" s="31"/>
      <c r="Q225" s="31"/>
      <c r="R225" s="31"/>
      <c r="S225" s="31"/>
      <c r="T225" s="31"/>
      <c r="U225" s="35"/>
    </row>
    <row r="226" spans="16:21" ht="12.75">
      <c r="P226" s="31"/>
      <c r="Q226" s="31"/>
      <c r="R226" s="31"/>
      <c r="S226" s="31"/>
      <c r="T226" s="31"/>
      <c r="U226" s="35"/>
    </row>
    <row r="227" spans="16:21" ht="12.75">
      <c r="P227" s="31"/>
      <c r="Q227" s="31"/>
      <c r="R227" s="31"/>
      <c r="S227" s="31"/>
      <c r="T227" s="31"/>
      <c r="U227" s="35"/>
    </row>
    <row r="228" spans="16:21" ht="12.75">
      <c r="P228" s="31"/>
      <c r="Q228" s="31"/>
      <c r="R228" s="31"/>
      <c r="S228" s="31"/>
      <c r="T228" s="31"/>
      <c r="U228" s="35"/>
    </row>
    <row r="229" spans="16:21" ht="12.75">
      <c r="P229" s="31"/>
      <c r="Q229" s="31"/>
      <c r="R229" s="31"/>
      <c r="S229" s="31"/>
      <c r="T229" s="31"/>
      <c r="U229" s="35"/>
    </row>
    <row r="230" spans="16:21" ht="12.75">
      <c r="P230" s="31"/>
      <c r="Q230" s="31"/>
      <c r="R230" s="31"/>
      <c r="S230" s="31"/>
      <c r="T230" s="31"/>
      <c r="U230" s="35"/>
    </row>
    <row r="231" spans="16:21" ht="12.75">
      <c r="P231" s="31"/>
      <c r="Q231" s="31"/>
      <c r="R231" s="31"/>
      <c r="S231" s="31"/>
      <c r="T231" s="31"/>
      <c r="U231" s="35"/>
    </row>
    <row r="232" spans="16:21" ht="12.75">
      <c r="P232" s="31"/>
      <c r="Q232" s="31"/>
      <c r="R232" s="31"/>
      <c r="S232" s="31"/>
      <c r="T232" s="31"/>
      <c r="U232" s="35"/>
    </row>
    <row r="233" spans="16:21" ht="12.75">
      <c r="P233" s="31"/>
      <c r="Q233" s="31"/>
      <c r="R233" s="31"/>
      <c r="S233" s="31"/>
      <c r="T233" s="31"/>
      <c r="U233" s="35"/>
    </row>
    <row r="234" spans="16:21" ht="12.75">
      <c r="P234" s="31"/>
      <c r="Q234" s="31"/>
      <c r="R234" s="31"/>
      <c r="S234" s="31"/>
      <c r="T234" s="31"/>
      <c r="U234" s="35"/>
    </row>
    <row r="235" spans="16:21" ht="12.75">
      <c r="P235" s="31"/>
      <c r="Q235" s="31"/>
      <c r="R235" s="31"/>
      <c r="S235" s="31"/>
      <c r="T235" s="31"/>
      <c r="U235" s="35"/>
    </row>
    <row r="236" spans="16:21" ht="12.75">
      <c r="P236" s="31"/>
      <c r="Q236" s="31"/>
      <c r="R236" s="31"/>
      <c r="S236" s="31"/>
      <c r="T236" s="31"/>
      <c r="U236" s="35"/>
    </row>
    <row r="237" spans="16:21" ht="12.75">
      <c r="P237" s="31"/>
      <c r="Q237" s="31"/>
      <c r="R237" s="31"/>
      <c r="S237" s="31"/>
      <c r="T237" s="31"/>
      <c r="U237" s="35"/>
    </row>
    <row r="238" spans="16:21" ht="12.75">
      <c r="P238" s="31"/>
      <c r="Q238" s="31"/>
      <c r="R238" s="31"/>
      <c r="S238" s="31"/>
      <c r="T238" s="31"/>
      <c r="U238" s="35"/>
    </row>
    <row r="239" spans="16:21" ht="12.75">
      <c r="P239" s="31"/>
      <c r="Q239" s="31"/>
      <c r="R239" s="31"/>
      <c r="S239" s="31"/>
      <c r="T239" s="31"/>
      <c r="U239" s="35"/>
    </row>
    <row r="240" spans="16:21" ht="12.75">
      <c r="P240" s="31"/>
      <c r="Q240" s="31"/>
      <c r="R240" s="31"/>
      <c r="S240" s="31"/>
      <c r="T240" s="31"/>
      <c r="U240" s="35"/>
    </row>
    <row r="241" spans="16:21" ht="12.75">
      <c r="P241" s="31"/>
      <c r="Q241" s="31"/>
      <c r="R241" s="31"/>
      <c r="S241" s="31"/>
      <c r="T241" s="31"/>
      <c r="U241" s="35"/>
    </row>
    <row r="242" spans="16:21" ht="12.75">
      <c r="P242" s="31"/>
      <c r="Q242" s="31"/>
      <c r="R242" s="31"/>
      <c r="S242" s="31"/>
      <c r="T242" s="31"/>
      <c r="U242" s="35"/>
    </row>
    <row r="243" spans="16:21" ht="12.75">
      <c r="P243" s="31"/>
      <c r="Q243" s="31"/>
      <c r="R243" s="31"/>
      <c r="S243" s="31"/>
      <c r="T243" s="31"/>
      <c r="U243" s="35"/>
    </row>
    <row r="244" spans="16:21" ht="12.75">
      <c r="P244" s="31"/>
      <c r="Q244" s="31"/>
      <c r="R244" s="31"/>
      <c r="S244" s="31"/>
      <c r="T244" s="31"/>
      <c r="U244" s="35"/>
    </row>
    <row r="245" spans="16:21" ht="12.75">
      <c r="P245" s="31"/>
      <c r="Q245" s="31"/>
      <c r="R245" s="31"/>
      <c r="S245" s="31"/>
      <c r="T245" s="31"/>
      <c r="U245" s="35"/>
    </row>
    <row r="246" spans="16:21" ht="12.75">
      <c r="P246" s="31"/>
      <c r="Q246" s="31"/>
      <c r="R246" s="31"/>
      <c r="S246" s="31"/>
      <c r="T246" s="31"/>
      <c r="U246" s="35"/>
    </row>
    <row r="247" spans="16:21" ht="12.75">
      <c r="P247" s="31"/>
      <c r="Q247" s="31"/>
      <c r="R247" s="31"/>
      <c r="S247" s="31"/>
      <c r="T247" s="31"/>
      <c r="U247" s="35"/>
    </row>
    <row r="248" spans="16:21" ht="12.75">
      <c r="P248" s="31"/>
      <c r="Q248" s="31"/>
      <c r="R248" s="31"/>
      <c r="S248" s="31"/>
      <c r="T248" s="31"/>
      <c r="U248" s="35"/>
    </row>
    <row r="249" spans="16:21" ht="12.75">
      <c r="P249" s="31"/>
      <c r="Q249" s="31"/>
      <c r="R249" s="31"/>
      <c r="S249" s="31"/>
      <c r="T249" s="31"/>
      <c r="U249" s="35"/>
    </row>
    <row r="250" spans="16:21" ht="12.75">
      <c r="P250" s="31"/>
      <c r="Q250" s="31"/>
      <c r="R250" s="31"/>
      <c r="S250" s="31"/>
      <c r="T250" s="31"/>
      <c r="U250" s="35"/>
    </row>
    <row r="251" spans="16:21" ht="12.75">
      <c r="P251" s="31"/>
      <c r="Q251" s="31"/>
      <c r="R251" s="31"/>
      <c r="S251" s="31"/>
      <c r="T251" s="31"/>
      <c r="U251" s="35"/>
    </row>
    <row r="252" spans="16:21" ht="12.75">
      <c r="P252" s="31"/>
      <c r="Q252" s="31"/>
      <c r="R252" s="31"/>
      <c r="S252" s="31"/>
      <c r="T252" s="31"/>
      <c r="U252" s="35"/>
    </row>
    <row r="253" spans="16:21" ht="12.75">
      <c r="P253" s="31"/>
      <c r="Q253" s="31"/>
      <c r="R253" s="31"/>
      <c r="S253" s="31"/>
      <c r="T253" s="31"/>
      <c r="U253" s="35"/>
    </row>
    <row r="254" spans="16:21" ht="12.75">
      <c r="P254" s="31"/>
      <c r="Q254" s="31"/>
      <c r="R254" s="31"/>
      <c r="S254" s="31"/>
      <c r="T254" s="31"/>
      <c r="U254" s="35"/>
    </row>
    <row r="255" spans="16:21" ht="12.75">
      <c r="P255" s="31"/>
      <c r="Q255" s="31"/>
      <c r="R255" s="31"/>
      <c r="S255" s="31"/>
      <c r="T255" s="31"/>
      <c r="U255" s="35"/>
    </row>
    <row r="256" spans="16:21" ht="12.75">
      <c r="P256" s="31"/>
      <c r="Q256" s="31"/>
      <c r="R256" s="31"/>
      <c r="S256" s="31"/>
      <c r="T256" s="31"/>
      <c r="U256" s="35"/>
    </row>
    <row r="257" spans="16:21" ht="12.75">
      <c r="P257" s="31"/>
      <c r="Q257" s="31"/>
      <c r="R257" s="31"/>
      <c r="S257" s="31"/>
      <c r="T257" s="31"/>
      <c r="U257" s="35"/>
    </row>
    <row r="258" spans="16:21" ht="12.75">
      <c r="P258" s="31"/>
      <c r="Q258" s="31"/>
      <c r="R258" s="31"/>
      <c r="S258" s="31"/>
      <c r="T258" s="31"/>
      <c r="U258" s="35"/>
    </row>
    <row r="259" spans="16:21" ht="12.75">
      <c r="P259" s="31"/>
      <c r="Q259" s="31"/>
      <c r="R259" s="31"/>
      <c r="S259" s="31"/>
      <c r="T259" s="31"/>
      <c r="U259" s="35"/>
    </row>
    <row r="260" spans="16:21" ht="12.75">
      <c r="P260" s="31"/>
      <c r="Q260" s="31"/>
      <c r="R260" s="31"/>
      <c r="S260" s="31"/>
      <c r="T260" s="31"/>
      <c r="U260" s="35"/>
    </row>
    <row r="261" spans="16:21" ht="12.75">
      <c r="P261" s="31"/>
      <c r="Q261" s="31"/>
      <c r="R261" s="31"/>
      <c r="S261" s="31"/>
      <c r="T261" s="31"/>
      <c r="U261" s="35"/>
    </row>
    <row r="262" spans="16:21" ht="12.75">
      <c r="P262" s="31"/>
      <c r="Q262" s="31"/>
      <c r="R262" s="31"/>
      <c r="S262" s="31"/>
      <c r="T262" s="31"/>
      <c r="U262" s="35"/>
    </row>
    <row r="263" spans="16:21" ht="12.75">
      <c r="P263" s="31"/>
      <c r="Q263" s="31"/>
      <c r="R263" s="31"/>
      <c r="S263" s="31"/>
      <c r="T263" s="31"/>
      <c r="U263" s="35"/>
    </row>
    <row r="264" spans="16:21" ht="12.75">
      <c r="P264" s="31"/>
      <c r="Q264" s="31"/>
      <c r="R264" s="31"/>
      <c r="S264" s="31"/>
      <c r="T264" s="31"/>
      <c r="U264" s="35"/>
    </row>
    <row r="265" spans="16:21" ht="12.75">
      <c r="P265" s="31"/>
      <c r="Q265" s="31"/>
      <c r="R265" s="31"/>
      <c r="S265" s="31"/>
      <c r="T265" s="31"/>
      <c r="U265" s="35"/>
    </row>
    <row r="266" spans="16:21" ht="12.75">
      <c r="P266" s="31"/>
      <c r="Q266" s="31"/>
      <c r="R266" s="31"/>
      <c r="S266" s="31"/>
      <c r="T266" s="31"/>
      <c r="U266" s="35"/>
    </row>
    <row r="267" spans="16:21" ht="12.75">
      <c r="P267" s="31"/>
      <c r="Q267" s="31"/>
      <c r="R267" s="31"/>
      <c r="S267" s="31"/>
      <c r="T267" s="31"/>
      <c r="U267" s="35"/>
    </row>
    <row r="268" spans="16:21" ht="12.75">
      <c r="P268" s="31"/>
      <c r="Q268" s="31"/>
      <c r="R268" s="31"/>
      <c r="S268" s="31"/>
      <c r="T268" s="31"/>
      <c r="U268" s="35"/>
    </row>
    <row r="269" spans="16:21" ht="12.75">
      <c r="P269" s="31"/>
      <c r="Q269" s="31"/>
      <c r="R269" s="31"/>
      <c r="S269" s="31"/>
      <c r="T269" s="31"/>
      <c r="U269" s="35"/>
    </row>
    <row r="270" spans="16:21" ht="12.75">
      <c r="P270" s="31"/>
      <c r="Q270" s="31"/>
      <c r="R270" s="31"/>
      <c r="S270" s="31"/>
      <c r="T270" s="31"/>
      <c r="U270" s="35"/>
    </row>
    <row r="271" spans="16:21" ht="12.75">
      <c r="P271" s="31"/>
      <c r="Q271" s="31"/>
      <c r="R271" s="31"/>
      <c r="S271" s="31"/>
      <c r="T271" s="31"/>
      <c r="U271" s="35"/>
    </row>
    <row r="272" spans="16:21" ht="12.75">
      <c r="P272" s="31"/>
      <c r="Q272" s="31"/>
      <c r="R272" s="31"/>
      <c r="S272" s="31"/>
      <c r="T272" s="31"/>
      <c r="U272" s="35"/>
    </row>
    <row r="273" spans="16:21" ht="12.75">
      <c r="P273" s="31"/>
      <c r="Q273" s="31"/>
      <c r="R273" s="31"/>
      <c r="S273" s="31"/>
      <c r="T273" s="31"/>
      <c r="U273" s="35"/>
    </row>
    <row r="274" spans="16:21" ht="12.75">
      <c r="P274" s="31"/>
      <c r="Q274" s="31"/>
      <c r="R274" s="31"/>
      <c r="S274" s="31"/>
      <c r="T274" s="31"/>
      <c r="U274" s="35"/>
    </row>
    <row r="275" spans="16:21" ht="12.75">
      <c r="P275" s="31"/>
      <c r="Q275" s="31"/>
      <c r="R275" s="31"/>
      <c r="S275" s="31"/>
      <c r="T275" s="31"/>
      <c r="U275" s="35"/>
    </row>
    <row r="276" spans="16:21" ht="12.75">
      <c r="P276" s="31"/>
      <c r="Q276" s="31"/>
      <c r="R276" s="31"/>
      <c r="S276" s="31"/>
      <c r="T276" s="31"/>
      <c r="U276" s="35"/>
    </row>
    <row r="277" spans="16:21" ht="12.75">
      <c r="P277" s="31"/>
      <c r="Q277" s="31"/>
      <c r="R277" s="31"/>
      <c r="S277" s="31"/>
      <c r="T277" s="31"/>
      <c r="U277" s="35"/>
    </row>
    <row r="278" spans="16:21" ht="12.75">
      <c r="P278" s="31"/>
      <c r="Q278" s="31"/>
      <c r="R278" s="31"/>
      <c r="S278" s="31"/>
      <c r="T278" s="31"/>
      <c r="U278" s="35"/>
    </row>
    <row r="279" spans="16:21" ht="12.75">
      <c r="P279" s="31"/>
      <c r="Q279" s="31"/>
      <c r="R279" s="31"/>
      <c r="S279" s="31"/>
      <c r="T279" s="31"/>
      <c r="U279" s="35"/>
    </row>
    <row r="280" spans="16:21" ht="12.75">
      <c r="P280" s="31"/>
      <c r="Q280" s="31"/>
      <c r="R280" s="31"/>
      <c r="S280" s="31"/>
      <c r="T280" s="31"/>
      <c r="U280" s="35"/>
    </row>
    <row r="281" spans="16:21" ht="12.75">
      <c r="P281" s="31"/>
      <c r="Q281" s="31"/>
      <c r="R281" s="31"/>
      <c r="S281" s="31"/>
      <c r="T281" s="31"/>
      <c r="U281" s="35"/>
    </row>
    <row r="282" spans="16:21" ht="12.75">
      <c r="P282" s="31"/>
      <c r="Q282" s="31"/>
      <c r="R282" s="31"/>
      <c r="S282" s="31"/>
      <c r="T282" s="31"/>
      <c r="U282" s="35"/>
    </row>
    <row r="283" spans="16:21" ht="12.75">
      <c r="P283" s="31"/>
      <c r="Q283" s="31"/>
      <c r="R283" s="31"/>
      <c r="S283" s="31"/>
      <c r="T283" s="31"/>
      <c r="U283" s="35"/>
    </row>
    <row r="284" spans="16:21" ht="12.75">
      <c r="P284" s="31"/>
      <c r="Q284" s="31"/>
      <c r="R284" s="31"/>
      <c r="S284" s="31"/>
      <c r="T284" s="31"/>
      <c r="U284" s="35"/>
    </row>
    <row r="285" spans="16:21" ht="12.75">
      <c r="P285" s="31"/>
      <c r="Q285" s="31"/>
      <c r="R285" s="31"/>
      <c r="S285" s="31"/>
      <c r="T285" s="31"/>
      <c r="U285" s="35"/>
    </row>
    <row r="286" spans="16:21" ht="12.75">
      <c r="P286" s="31"/>
      <c r="Q286" s="31"/>
      <c r="R286" s="31"/>
      <c r="S286" s="31"/>
      <c r="T286" s="31"/>
      <c r="U286" s="35"/>
    </row>
    <row r="287" spans="16:21" ht="12.75">
      <c r="P287" s="31"/>
      <c r="Q287" s="31"/>
      <c r="R287" s="31"/>
      <c r="S287" s="31"/>
      <c r="T287" s="31"/>
      <c r="U287" s="35"/>
    </row>
    <row r="288" spans="16:21" ht="12.75">
      <c r="P288" s="31"/>
      <c r="Q288" s="31"/>
      <c r="R288" s="31"/>
      <c r="S288" s="31"/>
      <c r="T288" s="31"/>
      <c r="U288" s="35"/>
    </row>
    <row r="289" spans="16:21" ht="12.75">
      <c r="P289" s="31"/>
      <c r="Q289" s="31"/>
      <c r="R289" s="31"/>
      <c r="S289" s="31"/>
      <c r="T289" s="31"/>
      <c r="U289" s="35"/>
    </row>
    <row r="290" spans="16:21" ht="12.75">
      <c r="P290" s="31"/>
      <c r="Q290" s="31"/>
      <c r="R290" s="31"/>
      <c r="S290" s="31"/>
      <c r="T290" s="31"/>
      <c r="U290" s="35"/>
    </row>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AA43">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8.57421875" style="30" customWidth="1"/>
    <col min="24" max="24" width="0.9921875" style="30" customWidth="1"/>
    <col min="25" max="25" width="8.57421875" style="30" customWidth="1"/>
    <col min="26" max="26" width="1.28515625" style="30" customWidth="1"/>
    <col min="27" max="27" width="8.421875" style="30" customWidth="1"/>
    <col min="28" max="16384" width="9.140625" style="30" customWidth="1"/>
  </cols>
  <sheetData>
    <row r="1" ht="12.75">
      <c r="A1" s="36" t="s">
        <v>61</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36</v>
      </c>
      <c r="F13" s="28"/>
      <c r="G13" s="28">
        <f>100/(1-E13/100)</f>
        <v>156.25</v>
      </c>
      <c r="H13" s="28"/>
      <c r="I13" s="32">
        <v>100</v>
      </c>
      <c r="J13" s="32"/>
      <c r="K13" s="28">
        <v>0</v>
      </c>
      <c r="L13" s="28"/>
      <c r="M13" s="28">
        <v>48.5</v>
      </c>
      <c r="N13" s="28"/>
      <c r="O13" s="28">
        <v>156.25</v>
      </c>
      <c r="P13" s="28"/>
      <c r="Q13" s="28">
        <v>36</v>
      </c>
      <c r="R13" s="28"/>
      <c r="S13" s="28">
        <v>56.25</v>
      </c>
      <c r="T13" s="28"/>
      <c r="U13" s="28">
        <v>19.53125</v>
      </c>
      <c r="V13" s="28"/>
      <c r="W13" s="57">
        <f>(G13-I13+U13)/G13*100</f>
        <v>48.5</v>
      </c>
      <c r="X13" s="57"/>
      <c r="Y13" s="57">
        <f>((G13-I13)/((G13-I13)+U13))*100</f>
        <v>74.22680412371135</v>
      </c>
      <c r="Z13" s="56"/>
      <c r="AA13" s="57">
        <f>(U13/((G13-I13)+U13))*100</f>
        <v>25.773195876288657</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40.17</v>
      </c>
      <c r="F15" s="28"/>
      <c r="G15" s="28">
        <f t="shared" si="0"/>
        <v>167.14023065351827</v>
      </c>
      <c r="H15" s="28"/>
      <c r="I15" s="32">
        <v>100</v>
      </c>
      <c r="J15" s="32"/>
      <c r="K15" s="28">
        <v>0</v>
      </c>
      <c r="L15" s="28"/>
      <c r="M15" s="28">
        <v>15</v>
      </c>
      <c r="N15" s="28"/>
      <c r="O15" s="28">
        <v>0</v>
      </c>
      <c r="P15" s="28"/>
      <c r="Q15" s="28">
        <v>0</v>
      </c>
      <c r="R15" s="28"/>
      <c r="S15" s="28">
        <v>0</v>
      </c>
      <c r="T15" s="28"/>
      <c r="U15" s="28">
        <f>+(M15/100)*MAX(I15,O15)-S15</f>
        <v>15</v>
      </c>
      <c r="V15" s="28"/>
      <c r="W15" s="57">
        <f t="shared" si="1"/>
        <v>49.144499999999994</v>
      </c>
      <c r="X15" s="57"/>
      <c r="Y15" s="57">
        <f t="shared" si="2"/>
        <v>81.73854653114793</v>
      </c>
      <c r="Z15" s="56"/>
      <c r="AA15" s="57">
        <f t="shared" si="3"/>
        <v>18.261453468852064</v>
      </c>
    </row>
    <row r="16" spans="1:27" ht="12.75">
      <c r="A16" s="49" t="s">
        <v>28</v>
      </c>
      <c r="C16" s="60" t="s">
        <v>29</v>
      </c>
      <c r="D16" s="28"/>
      <c r="E16" s="28">
        <v>42.94</v>
      </c>
      <c r="F16" s="28"/>
      <c r="G16" s="28">
        <f t="shared" si="0"/>
        <v>175.2541184717841</v>
      </c>
      <c r="H16" s="28"/>
      <c r="I16" s="32">
        <v>100</v>
      </c>
      <c r="J16" s="32"/>
      <c r="K16" s="28">
        <v>0</v>
      </c>
      <c r="L16" s="28"/>
      <c r="M16" s="28">
        <v>49.45</v>
      </c>
      <c r="N16" s="28"/>
      <c r="O16" s="28">
        <v>125</v>
      </c>
      <c r="P16" s="28"/>
      <c r="Q16" s="28">
        <v>22.7175</v>
      </c>
      <c r="R16" s="28"/>
      <c r="S16" s="28">
        <v>28.396875</v>
      </c>
      <c r="T16" s="28"/>
      <c r="U16" s="28">
        <v>33.415625000000006</v>
      </c>
      <c r="V16" s="28"/>
      <c r="W16" s="57">
        <f t="shared" si="1"/>
        <v>62.006955625</v>
      </c>
      <c r="X16" s="57"/>
      <c r="Y16" s="57">
        <f t="shared" si="2"/>
        <v>69.25029549860278</v>
      </c>
      <c r="Z16" s="56"/>
      <c r="AA16" s="57">
        <f t="shared" si="3"/>
        <v>30.74970450139722</v>
      </c>
    </row>
    <row r="17" spans="1:27" ht="12.75">
      <c r="A17" s="49" t="s">
        <v>30</v>
      </c>
      <c r="C17" s="60" t="s">
        <v>27</v>
      </c>
      <c r="D17" s="28"/>
      <c r="E17" s="28">
        <v>35</v>
      </c>
      <c r="F17" s="28"/>
      <c r="G17" s="28">
        <f t="shared" si="0"/>
        <v>153.84615384615384</v>
      </c>
      <c r="H17" s="28"/>
      <c r="I17" s="32">
        <v>100</v>
      </c>
      <c r="J17" s="32"/>
      <c r="K17" s="28">
        <v>25</v>
      </c>
      <c r="L17" s="28"/>
      <c r="M17" s="28">
        <v>25</v>
      </c>
      <c r="N17" s="28"/>
      <c r="O17" s="28">
        <v>0</v>
      </c>
      <c r="P17" s="28"/>
      <c r="Q17" s="28">
        <v>0</v>
      </c>
      <c r="R17" s="28"/>
      <c r="S17" s="28">
        <v>0</v>
      </c>
      <c r="T17" s="28"/>
      <c r="U17" s="28">
        <v>25</v>
      </c>
      <c r="V17" s="28"/>
      <c r="W17" s="57">
        <f t="shared" si="1"/>
        <v>51.24999999999999</v>
      </c>
      <c r="X17" s="57"/>
      <c r="Y17" s="57">
        <f t="shared" si="2"/>
        <v>68.29268292682926</v>
      </c>
      <c r="Z17" s="56"/>
      <c r="AA17" s="57">
        <f t="shared" si="3"/>
        <v>31.70731707317073</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41.66</v>
      </c>
      <c r="F20" s="28"/>
      <c r="G20" s="28">
        <f t="shared" si="0"/>
        <v>171.40898183064792</v>
      </c>
      <c r="H20" s="28"/>
      <c r="I20" s="32">
        <v>100</v>
      </c>
      <c r="J20" s="32"/>
      <c r="K20" s="28">
        <v>0</v>
      </c>
      <c r="L20" s="28"/>
      <c r="M20" s="28">
        <v>61.25</v>
      </c>
      <c r="N20" s="28"/>
      <c r="O20" s="28">
        <v>150</v>
      </c>
      <c r="P20" s="28"/>
      <c r="Q20" s="28">
        <v>33.33333333333333</v>
      </c>
      <c r="R20" s="28"/>
      <c r="S20" s="28">
        <v>49.999999999999986</v>
      </c>
      <c r="T20" s="28"/>
      <c r="U20" s="28">
        <v>41.875000000000014</v>
      </c>
      <c r="V20" s="28"/>
      <c r="W20" s="57">
        <f t="shared" si="1"/>
        <v>66.089875</v>
      </c>
      <c r="X20" s="57"/>
      <c r="Y20" s="57">
        <f t="shared" si="2"/>
        <v>63.03537417796598</v>
      </c>
      <c r="Z20" s="56"/>
      <c r="AA20" s="57">
        <f t="shared" si="3"/>
        <v>36.96462582203402</v>
      </c>
    </row>
    <row r="21" spans="1:27" ht="12.75">
      <c r="A21" s="49" t="s">
        <v>32</v>
      </c>
      <c r="C21" s="60" t="s">
        <v>51</v>
      </c>
      <c r="D21" s="28"/>
      <c r="E21" s="28">
        <v>42.80334728033473</v>
      </c>
      <c r="F21" s="28"/>
      <c r="G21" s="28">
        <f t="shared" si="0"/>
        <v>174.83540599853694</v>
      </c>
      <c r="H21" s="28"/>
      <c r="I21" s="32">
        <v>100</v>
      </c>
      <c r="J21" s="32"/>
      <c r="K21" s="28">
        <v>0</v>
      </c>
      <c r="L21" s="28"/>
      <c r="M21" s="28">
        <v>55.915</v>
      </c>
      <c r="N21" s="28"/>
      <c r="O21" s="28">
        <v>143.52877103145573</v>
      </c>
      <c r="P21" s="28"/>
      <c r="Q21" s="28">
        <v>30</v>
      </c>
      <c r="R21" s="28"/>
      <c r="S21" s="28">
        <v>43.52877103145574</v>
      </c>
      <c r="T21" s="28"/>
      <c r="U21" s="28">
        <v>34.33125888405268</v>
      </c>
      <c r="V21" s="28"/>
      <c r="W21" s="57">
        <f t="shared" si="1"/>
        <v>62.439678198535574</v>
      </c>
      <c r="X21" s="57"/>
      <c r="Y21" s="57">
        <f t="shared" si="2"/>
        <v>68.55151806554092</v>
      </c>
      <c r="Z21" s="56"/>
      <c r="AA21" s="57">
        <f t="shared" si="3"/>
        <v>31.44848193445908</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100</v>
      </c>
      <c r="C23" s="60" t="s">
        <v>48</v>
      </c>
      <c r="D23" s="28"/>
      <c r="E23" s="28">
        <v>18</v>
      </c>
      <c r="F23" s="28"/>
      <c r="G23" s="28">
        <f t="shared" si="0"/>
        <v>121.95121951219511</v>
      </c>
      <c r="H23" s="28"/>
      <c r="I23" s="32">
        <v>100</v>
      </c>
      <c r="J23" s="32"/>
      <c r="K23" s="28">
        <v>0</v>
      </c>
      <c r="L23" s="28"/>
      <c r="M23" s="28">
        <v>35</v>
      </c>
      <c r="N23" s="28"/>
      <c r="O23" s="28">
        <v>0</v>
      </c>
      <c r="P23" s="28"/>
      <c r="Q23" s="28">
        <v>0</v>
      </c>
      <c r="R23" s="28"/>
      <c r="S23" s="28">
        <v>0</v>
      </c>
      <c r="T23" s="28"/>
      <c r="U23" s="28">
        <v>35</v>
      </c>
      <c r="V23" s="28"/>
      <c r="W23" s="57">
        <f t="shared" si="1"/>
        <v>46.699999999999996</v>
      </c>
      <c r="X23" s="57"/>
      <c r="Y23" s="57">
        <f t="shared" si="2"/>
        <v>38.543897216274075</v>
      </c>
      <c r="Z23" s="56"/>
      <c r="AA23" s="57">
        <f t="shared" si="3"/>
        <v>61.45610278372592</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32</v>
      </c>
      <c r="F25" s="28"/>
      <c r="G25" s="28">
        <f t="shared" si="0"/>
        <v>147.05882352941177</v>
      </c>
      <c r="H25" s="28"/>
      <c r="I25" s="32">
        <v>100</v>
      </c>
      <c r="J25" s="32"/>
      <c r="K25" s="28">
        <v>0</v>
      </c>
      <c r="L25" s="28"/>
      <c r="M25" s="28">
        <v>46.5</v>
      </c>
      <c r="N25" s="28"/>
      <c r="O25" s="28">
        <v>112.35955056179776</v>
      </c>
      <c r="P25" s="28"/>
      <c r="Q25" s="28">
        <v>11.000000000000007</v>
      </c>
      <c r="R25" s="28"/>
      <c r="S25" s="28">
        <v>12.359550561797763</v>
      </c>
      <c r="T25" s="28"/>
      <c r="U25" s="28">
        <v>39.8876404494382</v>
      </c>
      <c r="V25" s="28"/>
      <c r="W25" s="57">
        <f t="shared" si="1"/>
        <v>59.123595505617985</v>
      </c>
      <c r="X25" s="57"/>
      <c r="Y25" s="57">
        <f t="shared" si="2"/>
        <v>54.123907259597104</v>
      </c>
      <c r="Z25" s="56"/>
      <c r="AA25" s="57">
        <f t="shared" si="3"/>
        <v>45.87609274040288</v>
      </c>
    </row>
    <row r="26" spans="1:27" ht="12.75">
      <c r="A26" s="49" t="s">
        <v>36</v>
      </c>
      <c r="C26" s="60" t="s">
        <v>84</v>
      </c>
      <c r="D26" s="28"/>
      <c r="E26" s="28">
        <v>37</v>
      </c>
      <c r="F26" s="28"/>
      <c r="G26" s="28">
        <f t="shared" si="0"/>
        <v>158.73015873015873</v>
      </c>
      <c r="H26" s="28"/>
      <c r="I26" s="32">
        <v>100</v>
      </c>
      <c r="J26" s="32"/>
      <c r="K26" s="28">
        <v>12.5</v>
      </c>
      <c r="L26" s="28"/>
      <c r="M26" s="28">
        <v>12.5</v>
      </c>
      <c r="N26" s="28"/>
      <c r="O26" s="28" t="s">
        <v>85</v>
      </c>
      <c r="P26" s="28"/>
      <c r="Q26" s="28" t="s">
        <v>85</v>
      </c>
      <c r="R26" s="28"/>
      <c r="S26" s="28" t="s">
        <v>85</v>
      </c>
      <c r="T26" s="28"/>
      <c r="U26" s="28">
        <v>12.5</v>
      </c>
      <c r="V26" s="28"/>
      <c r="W26" s="57">
        <f t="shared" si="1"/>
        <v>44.87500000000001</v>
      </c>
      <c r="X26" s="57"/>
      <c r="Y26" s="57">
        <f t="shared" si="2"/>
        <v>82.45125348189416</v>
      </c>
      <c r="Z26" s="56"/>
      <c r="AA26" s="57">
        <f t="shared" si="3"/>
        <v>17.548746518105848</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t="s">
        <v>103</v>
      </c>
      <c r="B29" s="38"/>
      <c r="C29" s="60" t="s">
        <v>27</v>
      </c>
      <c r="D29" s="28"/>
      <c r="E29" s="28">
        <v>25</v>
      </c>
      <c r="F29" s="28"/>
      <c r="G29" s="61">
        <v>133.3</v>
      </c>
      <c r="H29" s="28"/>
      <c r="I29" s="32">
        <v>100</v>
      </c>
      <c r="J29" s="32"/>
      <c r="K29" s="61" t="s">
        <v>56</v>
      </c>
      <c r="L29" s="28"/>
      <c r="M29" s="61"/>
      <c r="N29" s="28"/>
      <c r="O29" s="61"/>
      <c r="P29" s="28"/>
      <c r="Q29" s="61"/>
      <c r="R29" s="28"/>
      <c r="S29" s="61"/>
      <c r="T29" s="28"/>
      <c r="U29" s="28">
        <f>+(M29/100)*MAX(I29,O29)-S29</f>
        <v>0</v>
      </c>
      <c r="V29" s="28"/>
      <c r="W29" s="62">
        <f>(G29-I29+U29)/G29*100</f>
        <v>24.98124531132784</v>
      </c>
      <c r="X29" s="57"/>
      <c r="Y29" s="62">
        <f>((G29-I29)/((G29-I29)+U29))*100</f>
        <v>100</v>
      </c>
      <c r="Z29" s="56"/>
      <c r="AA29" s="57">
        <f>(U29/((G29-I29)+U29))*100</f>
        <v>0</v>
      </c>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v>
      </c>
      <c r="F31" s="28"/>
      <c r="G31" s="28">
        <f t="shared" si="0"/>
        <v>151.51515151515153</v>
      </c>
      <c r="H31" s="28"/>
      <c r="I31" s="32">
        <v>100</v>
      </c>
      <c r="J31" s="32"/>
      <c r="K31" s="28">
        <v>0</v>
      </c>
      <c r="L31" s="28"/>
      <c r="M31" s="28">
        <v>0</v>
      </c>
      <c r="N31" s="28"/>
      <c r="O31" s="28">
        <v>0</v>
      </c>
      <c r="P31" s="28"/>
      <c r="Q31" s="28">
        <v>0</v>
      </c>
      <c r="R31" s="28"/>
      <c r="S31" s="28">
        <v>0</v>
      </c>
      <c r="T31" s="28"/>
      <c r="U31" s="28">
        <v>0</v>
      </c>
      <c r="V31" s="28"/>
      <c r="W31" s="57">
        <f t="shared" si="1"/>
        <v>34.00000000000001</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37.4</v>
      </c>
      <c r="F36" s="28"/>
      <c r="G36" s="28">
        <f t="shared" si="0"/>
        <v>159.7444089456869</v>
      </c>
      <c r="H36" s="28"/>
      <c r="I36" s="32">
        <v>100</v>
      </c>
      <c r="J36" s="32"/>
      <c r="K36" s="28">
        <v>25</v>
      </c>
      <c r="L36" s="28"/>
      <c r="M36" s="28">
        <v>25</v>
      </c>
      <c r="N36" s="28"/>
      <c r="O36" s="28">
        <v>0</v>
      </c>
      <c r="P36" s="28"/>
      <c r="Q36" s="28">
        <v>0</v>
      </c>
      <c r="R36" s="28"/>
      <c r="S36" s="28">
        <v>0</v>
      </c>
      <c r="T36" s="28"/>
      <c r="U36" s="28">
        <v>25</v>
      </c>
      <c r="V36" s="28"/>
      <c r="W36" s="57">
        <f t="shared" si="1"/>
        <v>53.05</v>
      </c>
      <c r="X36" s="57"/>
      <c r="Y36" s="57">
        <f t="shared" si="2"/>
        <v>70.4995287464656</v>
      </c>
      <c r="Z36" s="56"/>
      <c r="AA36" s="57">
        <f t="shared" si="3"/>
        <v>29.5004712535344</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29</v>
      </c>
      <c r="D38" s="28"/>
      <c r="E38" s="28">
        <v>35</v>
      </c>
      <c r="F38" s="28"/>
      <c r="G38" s="28">
        <f t="shared" si="0"/>
        <v>153.84615384615384</v>
      </c>
      <c r="H38" s="28"/>
      <c r="I38" s="32">
        <v>100</v>
      </c>
      <c r="J38" s="32"/>
      <c r="K38" s="28">
        <v>0</v>
      </c>
      <c r="L38" s="28"/>
      <c r="M38" s="28">
        <v>56</v>
      </c>
      <c r="N38" s="28"/>
      <c r="O38" s="28">
        <v>140</v>
      </c>
      <c r="P38" s="28"/>
      <c r="Q38" s="28">
        <v>28.57142857142857</v>
      </c>
      <c r="R38" s="28"/>
      <c r="S38" s="28">
        <v>40</v>
      </c>
      <c r="T38" s="28"/>
      <c r="U38" s="28">
        <v>38.400000000000006</v>
      </c>
      <c r="V38" s="28"/>
      <c r="W38" s="57">
        <f t="shared" si="1"/>
        <v>59.96</v>
      </c>
      <c r="X38" s="57"/>
      <c r="Y38" s="57">
        <f t="shared" si="2"/>
        <v>58.37224816544362</v>
      </c>
      <c r="Z38" s="56"/>
      <c r="AA38" s="57">
        <f t="shared" si="3"/>
        <v>41.62775183455638</v>
      </c>
    </row>
    <row r="39" spans="1:27" ht="14.25">
      <c r="A39" s="49" t="s">
        <v>101</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27.798459507932066</v>
      </c>
      <c r="F40" s="28"/>
      <c r="G40" s="28">
        <f t="shared" si="0"/>
        <v>138.5012</v>
      </c>
      <c r="H40" s="28"/>
      <c r="I40" s="32">
        <v>100</v>
      </c>
      <c r="J40" s="32"/>
      <c r="K40" s="28">
        <v>0</v>
      </c>
      <c r="L40" s="28"/>
      <c r="M40" s="28">
        <v>42.44</v>
      </c>
      <c r="N40" s="28"/>
      <c r="O40" s="28">
        <v>0</v>
      </c>
      <c r="P40" s="28"/>
      <c r="Q40" s="28">
        <v>0</v>
      </c>
      <c r="R40" s="28"/>
      <c r="S40" s="28">
        <v>0</v>
      </c>
      <c r="T40" s="28"/>
      <c r="U40" s="28">
        <v>42.44</v>
      </c>
      <c r="V40" s="28"/>
      <c r="W40" s="57">
        <f t="shared" si="1"/>
        <v>58.44079329276569</v>
      </c>
      <c r="X40" s="57"/>
      <c r="Y40" s="57">
        <f t="shared" si="2"/>
        <v>47.56687570730358</v>
      </c>
      <c r="Z40" s="56"/>
      <c r="AA40" s="57">
        <f t="shared" si="3"/>
        <v>52.43312429269642</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31</v>
      </c>
      <c r="F42" s="28"/>
      <c r="G42" s="28">
        <f t="shared" si="0"/>
        <v>144.92753623188406</v>
      </c>
      <c r="H42" s="28"/>
      <c r="I42" s="32">
        <v>100</v>
      </c>
      <c r="J42" s="32"/>
      <c r="K42" s="28">
        <v>0</v>
      </c>
      <c r="L42" s="28"/>
      <c r="M42" s="28">
        <v>40</v>
      </c>
      <c r="N42" s="28"/>
      <c r="O42" s="28">
        <v>125</v>
      </c>
      <c r="P42" s="28"/>
      <c r="Q42" s="28">
        <v>20</v>
      </c>
      <c r="R42" s="28"/>
      <c r="S42" s="28">
        <v>25</v>
      </c>
      <c r="T42" s="28"/>
      <c r="U42" s="28">
        <v>25</v>
      </c>
      <c r="V42" s="28"/>
      <c r="W42" s="57">
        <f t="shared" si="1"/>
        <v>48.25000000000001</v>
      </c>
      <c r="X42" s="57"/>
      <c r="Y42" s="57">
        <f t="shared" si="2"/>
        <v>64.24870466321244</v>
      </c>
      <c r="Z42" s="56"/>
      <c r="AA42" s="57">
        <f t="shared" si="3"/>
        <v>35.751295336787564</v>
      </c>
    </row>
    <row r="43" spans="1:27" ht="12.75">
      <c r="A43" s="49" t="s">
        <v>102</v>
      </c>
      <c r="C43" s="60" t="s">
        <v>27</v>
      </c>
      <c r="D43" s="28"/>
      <c r="E43" s="28">
        <v>39.4</v>
      </c>
      <c r="F43" s="28"/>
      <c r="G43" s="28">
        <f t="shared" si="0"/>
        <v>165.016501650165</v>
      </c>
      <c r="H43" s="28"/>
      <c r="I43" s="32">
        <v>100</v>
      </c>
      <c r="J43" s="32"/>
      <c r="K43" s="28">
        <v>0</v>
      </c>
      <c r="L43" s="28"/>
      <c r="M43" s="28">
        <v>46.3</v>
      </c>
      <c r="N43" s="28"/>
      <c r="O43" s="28">
        <v>0</v>
      </c>
      <c r="P43" s="28"/>
      <c r="Q43" s="28">
        <v>0</v>
      </c>
      <c r="R43" s="28"/>
      <c r="S43" s="28">
        <v>0</v>
      </c>
      <c r="T43" s="28"/>
      <c r="U43" s="28">
        <f>+(M43/100)*MAX(I43,O43)-S43</f>
        <v>46.3</v>
      </c>
      <c r="V43" s="28"/>
      <c r="W43" s="57">
        <f t="shared" si="1"/>
        <v>67.45779999999999</v>
      </c>
      <c r="X43" s="57"/>
      <c r="Y43" s="57">
        <f t="shared" si="2"/>
        <v>58.406885489891444</v>
      </c>
      <c r="Z43" s="56"/>
      <c r="AA43" s="57">
        <f t="shared" si="3"/>
        <v>41.59311451010855</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35:U43 V13:V43 U13:U28 C13:L43 N13:T43 M32:M43 M13:M21 M23:M30 U30">
    <cfRule type="cellIs" priority="58" dxfId="0" operator="equal" stopIfTrue="1">
      <formula>0</formula>
    </cfRule>
  </conditionalFormatting>
  <conditionalFormatting sqref="C19:V19">
    <cfRule type="cellIs" priority="57" dxfId="0" operator="equal" stopIfTrue="1">
      <formula>0</formula>
    </cfRule>
  </conditionalFormatting>
  <conditionalFormatting sqref="C24:V24">
    <cfRule type="cellIs" priority="56" dxfId="0" operator="equal" stopIfTrue="1">
      <formula>0</formula>
    </cfRule>
  </conditionalFormatting>
  <conditionalFormatting sqref="C27:V28 C30:V30 C29:T29 V29">
    <cfRule type="cellIs" priority="55" dxfId="0" operator="equal" stopIfTrue="1">
      <formula>0</formula>
    </cfRule>
  </conditionalFormatting>
  <conditionalFormatting sqref="C35:V35">
    <cfRule type="cellIs" priority="54" dxfId="0" operator="equal" stopIfTrue="1">
      <formula>0</formula>
    </cfRule>
  </conditionalFormatting>
  <conditionalFormatting sqref="C41:V41">
    <cfRule type="cellIs" priority="53" dxfId="0" operator="equal" stopIfTrue="1">
      <formula>0</formula>
    </cfRule>
  </conditionalFormatting>
  <conditionalFormatting sqref="E22">
    <cfRule type="cellIs" priority="52" dxfId="0" operator="equal" stopIfTrue="1">
      <formula>0</formula>
    </cfRule>
  </conditionalFormatting>
  <conditionalFormatting sqref="E22">
    <cfRule type="cellIs" priority="51" dxfId="0" operator="equal" stopIfTrue="1">
      <formula>0</formula>
    </cfRule>
  </conditionalFormatting>
  <conditionalFormatting sqref="C19:V19">
    <cfRule type="cellIs" priority="50" dxfId="0" operator="equal" stopIfTrue="1">
      <formula>0</formula>
    </cfRule>
  </conditionalFormatting>
  <conditionalFormatting sqref="C19:V19">
    <cfRule type="cellIs" priority="49" dxfId="0" operator="equal" stopIfTrue="1">
      <formula>0</formula>
    </cfRule>
  </conditionalFormatting>
  <conditionalFormatting sqref="C19:V19">
    <cfRule type="cellIs" priority="48" dxfId="0" operator="equal" stopIfTrue="1">
      <formula>0</formula>
    </cfRule>
  </conditionalFormatting>
  <conditionalFormatting sqref="C19:V19">
    <cfRule type="cellIs" priority="47" dxfId="0" operator="equal" stopIfTrue="1">
      <formula>0</formula>
    </cfRule>
  </conditionalFormatting>
  <conditionalFormatting sqref="C19:V19">
    <cfRule type="cellIs" priority="46" dxfId="0" operator="equal" stopIfTrue="1">
      <formula>0</formula>
    </cfRule>
  </conditionalFormatting>
  <conditionalFormatting sqref="C19:V19">
    <cfRule type="cellIs" priority="45" dxfId="0" operator="equal" stopIfTrue="1">
      <formula>0</formula>
    </cfRule>
  </conditionalFormatting>
  <conditionalFormatting sqref="C19:AA19">
    <cfRule type="cellIs" priority="44" dxfId="0" operator="equal" stopIfTrue="1">
      <formula>0</formula>
    </cfRule>
  </conditionalFormatting>
  <conditionalFormatting sqref="C19:AA19">
    <cfRule type="cellIs" priority="43" dxfId="0" operator="equal" stopIfTrue="1">
      <formula>0</formula>
    </cfRule>
  </conditionalFormatting>
  <conditionalFormatting sqref="C19:AA19">
    <cfRule type="cellIs" priority="42" dxfId="0" operator="equal" stopIfTrue="1">
      <formula>0</formula>
    </cfRule>
  </conditionalFormatting>
  <conditionalFormatting sqref="C19:AA19">
    <cfRule type="cellIs" priority="41" dxfId="0" operator="equal" stopIfTrue="1">
      <formula>0</formula>
    </cfRule>
  </conditionalFormatting>
  <conditionalFormatting sqref="C24:V24">
    <cfRule type="cellIs" priority="40" dxfId="0" operator="equal" stopIfTrue="1">
      <formula>0</formula>
    </cfRule>
  </conditionalFormatting>
  <conditionalFormatting sqref="C24:V24">
    <cfRule type="cellIs" priority="39" dxfId="0" operator="equal" stopIfTrue="1">
      <formula>0</formula>
    </cfRule>
  </conditionalFormatting>
  <conditionalFormatting sqref="C24:V24">
    <cfRule type="cellIs" priority="38" dxfId="0" operator="equal" stopIfTrue="1">
      <formula>0</formula>
    </cfRule>
  </conditionalFormatting>
  <conditionalFormatting sqref="C24:V24">
    <cfRule type="cellIs" priority="37" dxfId="0" operator="equal" stopIfTrue="1">
      <formula>0</formula>
    </cfRule>
  </conditionalFormatting>
  <conditionalFormatting sqref="C24:V24">
    <cfRule type="cellIs" priority="36" dxfId="0" operator="equal" stopIfTrue="1">
      <formula>0</formula>
    </cfRule>
  </conditionalFormatting>
  <conditionalFormatting sqref="C24:V24">
    <cfRule type="cellIs" priority="35" dxfId="0" operator="equal" stopIfTrue="1">
      <formula>0</formula>
    </cfRule>
  </conditionalFormatting>
  <conditionalFormatting sqref="C24:AA24">
    <cfRule type="cellIs" priority="34" dxfId="0" operator="equal" stopIfTrue="1">
      <formula>0</formula>
    </cfRule>
  </conditionalFormatting>
  <conditionalFormatting sqref="C24:AA24">
    <cfRule type="cellIs" priority="33" dxfId="0" operator="equal" stopIfTrue="1">
      <formula>0</formula>
    </cfRule>
  </conditionalFormatting>
  <conditionalFormatting sqref="C24:AA24">
    <cfRule type="cellIs" priority="32" dxfId="0" operator="equal" stopIfTrue="1">
      <formula>0</formula>
    </cfRule>
  </conditionalFormatting>
  <conditionalFormatting sqref="C24:AA24">
    <cfRule type="cellIs" priority="31" dxfId="0" operator="equal" stopIfTrue="1">
      <formula>0</formula>
    </cfRule>
  </conditionalFormatting>
  <conditionalFormatting sqref="C27:V28 C30:V30 C29:T29 V29">
    <cfRule type="cellIs" priority="30" dxfId="0" operator="equal" stopIfTrue="1">
      <formula>0</formula>
    </cfRule>
  </conditionalFormatting>
  <conditionalFormatting sqref="C27:V28 C30:V30 C29:T29 V29">
    <cfRule type="cellIs" priority="29" dxfId="0" operator="equal" stopIfTrue="1">
      <formula>0</formula>
    </cfRule>
  </conditionalFormatting>
  <conditionalFormatting sqref="C27:V28 C30:V30 C29:T29 V29">
    <cfRule type="cellIs" priority="28" dxfId="0" operator="equal" stopIfTrue="1">
      <formula>0</formula>
    </cfRule>
  </conditionalFormatting>
  <conditionalFormatting sqref="C27:V28 C30:V30 C29:T29 V29">
    <cfRule type="cellIs" priority="27" dxfId="0" operator="equal" stopIfTrue="1">
      <formula>0</formula>
    </cfRule>
  </conditionalFormatting>
  <conditionalFormatting sqref="C27:V28 C30:V30 C29:T29 V29">
    <cfRule type="cellIs" priority="26" dxfId="0" operator="equal" stopIfTrue="1">
      <formula>0</formula>
    </cfRule>
  </conditionalFormatting>
  <conditionalFormatting sqref="C27:V28 C30:V30 C29:T29 V29">
    <cfRule type="cellIs" priority="25" dxfId="0" operator="equal" stopIfTrue="1">
      <formula>0</formula>
    </cfRule>
  </conditionalFormatting>
  <conditionalFormatting sqref="C27:AA28 C30:AA30 C29:T29 V29:Z29">
    <cfRule type="cellIs" priority="24" dxfId="0" operator="equal" stopIfTrue="1">
      <formula>0</formula>
    </cfRule>
  </conditionalFormatting>
  <conditionalFormatting sqref="C27:AA28 C30:AA30 C29:T29 V29:Z29">
    <cfRule type="cellIs" priority="23" dxfId="0" operator="equal" stopIfTrue="1">
      <formula>0</formula>
    </cfRule>
  </conditionalFormatting>
  <conditionalFormatting sqref="C27:AA28 C30:AA30 C29:T29 V29:Z29">
    <cfRule type="cellIs" priority="22" dxfId="0" operator="equal" stopIfTrue="1">
      <formula>0</formula>
    </cfRule>
  </conditionalFormatting>
  <conditionalFormatting sqref="C27:AA28 C30:AA30 C29:T29 V29:Z29">
    <cfRule type="cellIs" priority="21" dxfId="0" operator="equal" stopIfTrue="1">
      <formula>0</formula>
    </cfRule>
  </conditionalFormatting>
  <conditionalFormatting sqref="C35:V35">
    <cfRule type="cellIs" priority="20" dxfId="0" operator="equal" stopIfTrue="1">
      <formula>0</formula>
    </cfRule>
  </conditionalFormatting>
  <conditionalFormatting sqref="C35:V35">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V35">
    <cfRule type="cellIs" priority="16" dxfId="0" operator="equal" stopIfTrue="1">
      <formula>0</formula>
    </cfRule>
  </conditionalFormatting>
  <conditionalFormatting sqref="C35:V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8.57421875" style="30" customWidth="1"/>
    <col min="24" max="24" width="0.9921875" style="30" customWidth="1"/>
    <col min="25" max="25" width="8.57421875" style="30" customWidth="1"/>
    <col min="26" max="26" width="1.28515625" style="30" customWidth="1"/>
    <col min="27" max="27" width="8.421875" style="30" customWidth="1"/>
    <col min="28" max="16384" width="9.140625" style="30" customWidth="1"/>
  </cols>
  <sheetData>
    <row r="1" ht="12.75">
      <c r="A1" s="36" t="s">
        <v>62</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36</v>
      </c>
      <c r="F13" s="28"/>
      <c r="G13" s="28">
        <f>100/(1-E13/100)</f>
        <v>156.25</v>
      </c>
      <c r="H13" s="28"/>
      <c r="I13" s="32">
        <v>100</v>
      </c>
      <c r="J13" s="32"/>
      <c r="K13" s="28">
        <v>0</v>
      </c>
      <c r="L13" s="28"/>
      <c r="M13" s="28">
        <v>48.5</v>
      </c>
      <c r="N13" s="28"/>
      <c r="O13" s="28">
        <v>156.25</v>
      </c>
      <c r="P13" s="28"/>
      <c r="Q13" s="28">
        <v>36</v>
      </c>
      <c r="R13" s="28"/>
      <c r="S13" s="28">
        <v>56.25</v>
      </c>
      <c r="T13" s="28"/>
      <c r="U13" s="28">
        <v>19.53125</v>
      </c>
      <c r="V13" s="28"/>
      <c r="W13" s="57">
        <f>(G13-I13+U13)/G13*100</f>
        <v>48.5</v>
      </c>
      <c r="X13" s="57"/>
      <c r="Y13" s="57">
        <f>((G13-I13)/((G13-I13)+U13))*100</f>
        <v>74.22680412371135</v>
      </c>
      <c r="Z13" s="56"/>
      <c r="AA13" s="57">
        <f>(U13/((G13-I13)+U13))*100</f>
        <v>25.773195876288657</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40.17</v>
      </c>
      <c r="F15" s="28"/>
      <c r="G15" s="28">
        <f t="shared" si="0"/>
        <v>167.14023065351827</v>
      </c>
      <c r="H15" s="28"/>
      <c r="I15" s="32">
        <v>100</v>
      </c>
      <c r="J15" s="32"/>
      <c r="K15" s="28">
        <v>0</v>
      </c>
      <c r="L15" s="28"/>
      <c r="M15" s="28">
        <v>15</v>
      </c>
      <c r="N15" s="28"/>
      <c r="O15" s="28">
        <v>0</v>
      </c>
      <c r="P15" s="28"/>
      <c r="Q15" s="28">
        <v>0</v>
      </c>
      <c r="R15" s="28"/>
      <c r="S15" s="28">
        <v>0</v>
      </c>
      <c r="T15" s="28"/>
      <c r="U15" s="28">
        <f>+(M15/100)*MAX(I15,O15)-S15</f>
        <v>15</v>
      </c>
      <c r="V15" s="28"/>
      <c r="W15" s="57">
        <f t="shared" si="1"/>
        <v>49.144499999999994</v>
      </c>
      <c r="X15" s="57"/>
      <c r="Y15" s="57">
        <f t="shared" si="2"/>
        <v>81.73854653114793</v>
      </c>
      <c r="Z15" s="56"/>
      <c r="AA15" s="57">
        <f t="shared" si="3"/>
        <v>18.261453468852064</v>
      </c>
    </row>
    <row r="16" spans="1:27" ht="12.75">
      <c r="A16" s="49" t="s">
        <v>28</v>
      </c>
      <c r="C16" s="60" t="s">
        <v>29</v>
      </c>
      <c r="D16" s="28"/>
      <c r="E16" s="28">
        <v>42.94</v>
      </c>
      <c r="F16" s="28"/>
      <c r="G16" s="28">
        <f t="shared" si="0"/>
        <v>175.2541184717841</v>
      </c>
      <c r="H16" s="28"/>
      <c r="I16" s="32">
        <v>100</v>
      </c>
      <c r="J16" s="32"/>
      <c r="K16" s="28">
        <v>0</v>
      </c>
      <c r="L16" s="28"/>
      <c r="M16" s="28">
        <v>50.75</v>
      </c>
      <c r="N16" s="28"/>
      <c r="O16" s="28">
        <v>125</v>
      </c>
      <c r="P16" s="28"/>
      <c r="Q16" s="28">
        <v>23.340500000000002</v>
      </c>
      <c r="R16" s="28"/>
      <c r="S16" s="28">
        <v>29.175625000000004</v>
      </c>
      <c r="T16" s="28"/>
      <c r="U16" s="28">
        <v>34.26187499999999</v>
      </c>
      <c r="V16" s="28"/>
      <c r="W16" s="57">
        <f t="shared" si="1"/>
        <v>62.489825874999994</v>
      </c>
      <c r="X16" s="57"/>
      <c r="Y16" s="57">
        <f t="shared" si="2"/>
        <v>68.71518587024708</v>
      </c>
      <c r="Z16" s="56"/>
      <c r="AA16" s="57">
        <f t="shared" si="3"/>
        <v>31.28481412975292</v>
      </c>
    </row>
    <row r="17" spans="1:27" ht="12.75">
      <c r="A17" s="49" t="s">
        <v>30</v>
      </c>
      <c r="C17" s="60" t="s">
        <v>27</v>
      </c>
      <c r="D17" s="28"/>
      <c r="E17" s="28">
        <v>39</v>
      </c>
      <c r="F17" s="28"/>
      <c r="G17" s="28">
        <f t="shared" si="0"/>
        <v>163.9344262295082</v>
      </c>
      <c r="H17" s="28"/>
      <c r="I17" s="32">
        <v>100</v>
      </c>
      <c r="J17" s="32"/>
      <c r="K17" s="28">
        <v>25</v>
      </c>
      <c r="L17" s="28"/>
      <c r="M17" s="28">
        <v>25</v>
      </c>
      <c r="N17" s="28"/>
      <c r="O17" s="28">
        <v>0</v>
      </c>
      <c r="P17" s="28"/>
      <c r="Q17" s="28">
        <v>0</v>
      </c>
      <c r="R17" s="28"/>
      <c r="S17" s="28">
        <v>0</v>
      </c>
      <c r="T17" s="28"/>
      <c r="U17" s="28">
        <v>25</v>
      </c>
      <c r="V17" s="28"/>
      <c r="W17" s="57">
        <f t="shared" si="1"/>
        <v>54.25</v>
      </c>
      <c r="X17" s="57"/>
      <c r="Y17" s="57">
        <f t="shared" si="2"/>
        <v>71.88940092165899</v>
      </c>
      <c r="Z17" s="56"/>
      <c r="AA17" s="57">
        <f t="shared" si="3"/>
        <v>28.110599078341007</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41.66</v>
      </c>
      <c r="F20" s="28"/>
      <c r="G20" s="28">
        <f t="shared" si="0"/>
        <v>171.40898183064792</v>
      </c>
      <c r="H20" s="28"/>
      <c r="I20" s="32">
        <v>100</v>
      </c>
      <c r="J20" s="32"/>
      <c r="K20" s="28">
        <v>0</v>
      </c>
      <c r="L20" s="28"/>
      <c r="M20" s="28">
        <v>62.25</v>
      </c>
      <c r="N20" s="28"/>
      <c r="O20" s="28">
        <v>150</v>
      </c>
      <c r="P20" s="28"/>
      <c r="Q20" s="28">
        <v>33.33333333333333</v>
      </c>
      <c r="R20" s="28"/>
      <c r="S20" s="28">
        <v>49.999999999999986</v>
      </c>
      <c r="T20" s="28"/>
      <c r="U20" s="28">
        <v>43.37500000000003</v>
      </c>
      <c r="V20" s="28"/>
      <c r="W20" s="57">
        <f t="shared" si="1"/>
        <v>66.96497500000001</v>
      </c>
      <c r="X20" s="57"/>
      <c r="Y20" s="57">
        <f t="shared" si="2"/>
        <v>62.21162630165992</v>
      </c>
      <c r="Z20" s="56"/>
      <c r="AA20" s="57">
        <f t="shared" si="3"/>
        <v>37.78837369834008</v>
      </c>
    </row>
    <row r="21" spans="1:27" ht="12.75">
      <c r="A21" s="49" t="s">
        <v>32</v>
      </c>
      <c r="C21" s="60" t="s">
        <v>51</v>
      </c>
      <c r="D21" s="28"/>
      <c r="E21" s="28">
        <v>43.30543933054393</v>
      </c>
      <c r="F21" s="28"/>
      <c r="G21" s="28">
        <f t="shared" si="0"/>
        <v>176.38376383763838</v>
      </c>
      <c r="H21" s="28"/>
      <c r="I21" s="32">
        <v>100</v>
      </c>
      <c r="J21" s="32"/>
      <c r="K21" s="28">
        <v>0</v>
      </c>
      <c r="L21" s="28"/>
      <c r="M21" s="28">
        <v>56.975</v>
      </c>
      <c r="N21" s="28"/>
      <c r="O21" s="28">
        <v>143.91426568265683</v>
      </c>
      <c r="P21" s="28"/>
      <c r="Q21" s="28">
        <v>30</v>
      </c>
      <c r="R21" s="28"/>
      <c r="S21" s="28">
        <v>43.914265682656826</v>
      </c>
      <c r="T21" s="28"/>
      <c r="U21" s="28">
        <v>34.787317263837636</v>
      </c>
      <c r="V21" s="28"/>
      <c r="W21" s="57">
        <f t="shared" si="1"/>
        <v>63.027956021966524</v>
      </c>
      <c r="X21" s="57"/>
      <c r="Y21" s="57">
        <f t="shared" si="2"/>
        <v>68.70830352716992</v>
      </c>
      <c r="Z21" s="56"/>
      <c r="AA21" s="57">
        <f t="shared" si="3"/>
        <v>31.291696472830075</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100</v>
      </c>
      <c r="C23" s="60" t="s">
        <v>48</v>
      </c>
      <c r="D23" s="28"/>
      <c r="E23" s="28">
        <v>18</v>
      </c>
      <c r="F23" s="28"/>
      <c r="G23" s="28">
        <f t="shared" si="0"/>
        <v>121.95121951219511</v>
      </c>
      <c r="H23" s="28"/>
      <c r="I23" s="32">
        <v>100</v>
      </c>
      <c r="J23" s="32"/>
      <c r="K23" s="28">
        <v>0</v>
      </c>
      <c r="L23" s="28"/>
      <c r="M23" s="28">
        <v>27</v>
      </c>
      <c r="N23" s="28"/>
      <c r="O23" s="28">
        <v>0</v>
      </c>
      <c r="P23" s="28"/>
      <c r="Q23" s="28">
        <v>0</v>
      </c>
      <c r="R23" s="28"/>
      <c r="S23" s="28">
        <v>0</v>
      </c>
      <c r="T23" s="28"/>
      <c r="U23" s="28">
        <v>27</v>
      </c>
      <c r="V23" s="28"/>
      <c r="W23" s="57">
        <f t="shared" si="1"/>
        <v>40.13999999999999</v>
      </c>
      <c r="X23" s="57"/>
      <c r="Y23" s="57">
        <f t="shared" si="2"/>
        <v>44.843049327354244</v>
      </c>
      <c r="Z23" s="56"/>
      <c r="AA23" s="57">
        <f t="shared" si="3"/>
        <v>55.156950672645756</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33</v>
      </c>
      <c r="F25" s="28"/>
      <c r="G25" s="28">
        <f t="shared" si="0"/>
        <v>149.2537313432836</v>
      </c>
      <c r="H25" s="28"/>
      <c r="I25" s="32">
        <v>100</v>
      </c>
      <c r="J25" s="32"/>
      <c r="K25" s="28">
        <v>0</v>
      </c>
      <c r="L25" s="28"/>
      <c r="M25" s="28">
        <v>48</v>
      </c>
      <c r="N25" s="28"/>
      <c r="O25" s="28">
        <v>126.21901400169071</v>
      </c>
      <c r="P25" s="28"/>
      <c r="Q25" s="28">
        <v>20.772634146341456</v>
      </c>
      <c r="R25" s="28"/>
      <c r="S25" s="28">
        <v>26.219014001690706</v>
      </c>
      <c r="T25" s="28"/>
      <c r="U25" s="28">
        <v>34.366112719120835</v>
      </c>
      <c r="V25" s="28"/>
      <c r="W25" s="57">
        <f t="shared" si="1"/>
        <v>56.02529552181096</v>
      </c>
      <c r="X25" s="57"/>
      <c r="Y25" s="57">
        <f t="shared" si="2"/>
        <v>58.90196507246074</v>
      </c>
      <c r="Z25" s="56"/>
      <c r="AA25" s="57">
        <f t="shared" si="3"/>
        <v>41.09803492753926</v>
      </c>
    </row>
    <row r="26" spans="1:27" ht="12.75">
      <c r="A26" s="49" t="s">
        <v>36</v>
      </c>
      <c r="C26" s="60" t="s">
        <v>26</v>
      </c>
      <c r="D26" s="28"/>
      <c r="E26" s="28">
        <v>53.2</v>
      </c>
      <c r="F26" s="28"/>
      <c r="G26" s="28">
        <f t="shared" si="0"/>
        <v>213.67521367521368</v>
      </c>
      <c r="H26" s="28"/>
      <c r="I26" s="32">
        <v>100</v>
      </c>
      <c r="J26" s="32"/>
      <c r="K26" s="28">
        <v>0</v>
      </c>
      <c r="L26" s="28"/>
      <c r="M26" s="28">
        <v>51</v>
      </c>
      <c r="N26" s="28"/>
      <c r="O26" s="28">
        <v>213.7</v>
      </c>
      <c r="P26" s="28"/>
      <c r="Q26" s="28">
        <v>37</v>
      </c>
      <c r="R26" s="28"/>
      <c r="S26" s="28">
        <v>58.730158730158735</v>
      </c>
      <c r="T26" s="28"/>
      <c r="U26" s="28">
        <v>50.25684126984126</v>
      </c>
      <c r="V26" s="28"/>
      <c r="W26" s="57">
        <f t="shared" si="1"/>
        <v>76.72020171428571</v>
      </c>
      <c r="X26" s="57"/>
      <c r="Y26" s="57">
        <f t="shared" si="2"/>
        <v>69.34288337525822</v>
      </c>
      <c r="Z26" s="56"/>
      <c r="AA26" s="57">
        <f t="shared" si="3"/>
        <v>30.657116624741775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t="s">
        <v>103</v>
      </c>
      <c r="B29" s="38"/>
      <c r="C29" s="60" t="s">
        <v>27</v>
      </c>
      <c r="D29" s="28"/>
      <c r="E29" s="28">
        <v>25</v>
      </c>
      <c r="F29" s="28"/>
      <c r="G29" s="61">
        <v>133.3</v>
      </c>
      <c r="H29" s="28"/>
      <c r="I29" s="32">
        <v>100</v>
      </c>
      <c r="J29" s="32"/>
      <c r="K29" s="61" t="s">
        <v>56</v>
      </c>
      <c r="L29" s="28"/>
      <c r="M29" s="61"/>
      <c r="N29" s="28"/>
      <c r="O29" s="61"/>
      <c r="P29" s="28"/>
      <c r="Q29" s="61"/>
      <c r="R29" s="28"/>
      <c r="S29" s="61"/>
      <c r="T29" s="28"/>
      <c r="U29" s="28">
        <f>+(M29/100)*MAX(I29,O29)-S29</f>
        <v>0</v>
      </c>
      <c r="V29" s="28"/>
      <c r="W29" s="62">
        <f>(G29-I29+U29)/G29*100</f>
        <v>24.98124531132784</v>
      </c>
      <c r="X29" s="57"/>
      <c r="Y29" s="62">
        <f>((G29-I29)/((G29-I29)+U29))*100</f>
        <v>100</v>
      </c>
      <c r="Z29" s="56"/>
      <c r="AA29" s="57">
        <f>(U29/((G29-I29)+U29))*100</f>
        <v>0</v>
      </c>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v>
      </c>
      <c r="F31" s="28"/>
      <c r="G31" s="28">
        <f t="shared" si="0"/>
        <v>151.51515151515153</v>
      </c>
      <c r="H31" s="28"/>
      <c r="I31" s="32">
        <v>100</v>
      </c>
      <c r="J31" s="32"/>
      <c r="K31" s="28">
        <v>0</v>
      </c>
      <c r="L31" s="28"/>
      <c r="M31" s="28">
        <v>0</v>
      </c>
      <c r="N31" s="28"/>
      <c r="O31" s="28">
        <v>0</v>
      </c>
      <c r="P31" s="28"/>
      <c r="Q31" s="28">
        <v>0</v>
      </c>
      <c r="R31" s="28"/>
      <c r="S31" s="28">
        <v>0</v>
      </c>
      <c r="T31" s="28"/>
      <c r="U31" s="28">
        <v>0</v>
      </c>
      <c r="V31" s="28"/>
      <c r="W31" s="57">
        <f t="shared" si="1"/>
        <v>34.00000000000001</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37.4</v>
      </c>
      <c r="F36" s="28"/>
      <c r="G36" s="28">
        <f t="shared" si="0"/>
        <v>159.7444089456869</v>
      </c>
      <c r="H36" s="28"/>
      <c r="I36" s="32">
        <v>100</v>
      </c>
      <c r="J36" s="32"/>
      <c r="K36" s="28">
        <v>25</v>
      </c>
      <c r="L36" s="28"/>
      <c r="M36" s="28">
        <v>25</v>
      </c>
      <c r="N36" s="28"/>
      <c r="O36" s="28">
        <v>0</v>
      </c>
      <c r="P36" s="28"/>
      <c r="Q36" s="28">
        <v>0</v>
      </c>
      <c r="R36" s="28"/>
      <c r="S36" s="28">
        <v>0</v>
      </c>
      <c r="T36" s="28"/>
      <c r="U36" s="28">
        <v>25</v>
      </c>
      <c r="V36" s="28"/>
      <c r="W36" s="57">
        <f t="shared" si="1"/>
        <v>53.05</v>
      </c>
      <c r="X36" s="57"/>
      <c r="Y36" s="57">
        <f t="shared" si="2"/>
        <v>70.4995287464656</v>
      </c>
      <c r="Z36" s="56"/>
      <c r="AA36" s="57">
        <f t="shared" si="3"/>
        <v>29.5004712535344</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29</v>
      </c>
      <c r="D38" s="28"/>
      <c r="E38" s="28">
        <v>35</v>
      </c>
      <c r="F38" s="28"/>
      <c r="G38" s="28">
        <f t="shared" si="0"/>
        <v>153.84615384615384</v>
      </c>
      <c r="H38" s="28"/>
      <c r="I38" s="32">
        <v>100</v>
      </c>
      <c r="J38" s="32"/>
      <c r="K38" s="28">
        <v>0</v>
      </c>
      <c r="L38" s="28"/>
      <c r="M38" s="28">
        <v>56</v>
      </c>
      <c r="N38" s="28"/>
      <c r="O38" s="28">
        <v>140</v>
      </c>
      <c r="P38" s="28"/>
      <c r="Q38" s="28">
        <v>28.57142857142857</v>
      </c>
      <c r="R38" s="28"/>
      <c r="S38" s="28">
        <v>40</v>
      </c>
      <c r="T38" s="28"/>
      <c r="U38" s="28">
        <v>38.400000000000006</v>
      </c>
      <c r="V38" s="28"/>
      <c r="W38" s="57">
        <f t="shared" si="1"/>
        <v>59.96</v>
      </c>
      <c r="X38" s="57"/>
      <c r="Y38" s="57">
        <f t="shared" si="2"/>
        <v>58.37224816544362</v>
      </c>
      <c r="Z38" s="56"/>
      <c r="AA38" s="57">
        <f t="shared" si="3"/>
        <v>41.62775183455638</v>
      </c>
    </row>
    <row r="39" spans="1:27" ht="12.75">
      <c r="A39" s="49" t="s">
        <v>44</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28.469241773962803</v>
      </c>
      <c r="F40" s="28"/>
      <c r="G40" s="28">
        <f t="shared" si="0"/>
        <v>139.8</v>
      </c>
      <c r="H40" s="28"/>
      <c r="I40" s="32">
        <v>100</v>
      </c>
      <c r="J40" s="32"/>
      <c r="K40" s="28">
        <v>0</v>
      </c>
      <c r="L40" s="28"/>
      <c r="M40" s="28">
        <v>42.44</v>
      </c>
      <c r="N40" s="28"/>
      <c r="O40" s="28">
        <v>0</v>
      </c>
      <c r="P40" s="28"/>
      <c r="Q40" s="28">
        <v>0</v>
      </c>
      <c r="R40" s="28"/>
      <c r="S40" s="28">
        <v>0</v>
      </c>
      <c r="T40" s="28"/>
      <c r="U40" s="28">
        <v>42.44</v>
      </c>
      <c r="V40" s="28"/>
      <c r="W40" s="57">
        <f t="shared" si="1"/>
        <v>58.826895565093</v>
      </c>
      <c r="X40" s="57"/>
      <c r="Y40" s="57">
        <f t="shared" si="2"/>
        <v>48.39494163424125</v>
      </c>
      <c r="Z40" s="56"/>
      <c r="AA40" s="57">
        <f t="shared" si="3"/>
        <v>51.60505836575875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31</v>
      </c>
      <c r="F42" s="28"/>
      <c r="G42" s="28">
        <f t="shared" si="0"/>
        <v>144.92753623188406</v>
      </c>
      <c r="H42" s="28"/>
      <c r="I42" s="32">
        <v>100</v>
      </c>
      <c r="J42" s="32"/>
      <c r="K42" s="28">
        <v>0</v>
      </c>
      <c r="L42" s="28"/>
      <c r="M42" s="28">
        <v>40</v>
      </c>
      <c r="N42" s="28"/>
      <c r="O42" s="28">
        <v>125</v>
      </c>
      <c r="P42" s="28"/>
      <c r="Q42" s="28">
        <v>20</v>
      </c>
      <c r="R42" s="28"/>
      <c r="S42" s="28">
        <v>25</v>
      </c>
      <c r="T42" s="28"/>
      <c r="U42" s="28">
        <v>25</v>
      </c>
      <c r="V42" s="28"/>
      <c r="W42" s="57">
        <f t="shared" si="1"/>
        <v>48.25000000000001</v>
      </c>
      <c r="X42" s="57"/>
      <c r="Y42" s="57">
        <f t="shared" si="2"/>
        <v>64.24870466321244</v>
      </c>
      <c r="Z42" s="56"/>
      <c r="AA42" s="57">
        <f t="shared" si="3"/>
        <v>35.751295336787564</v>
      </c>
    </row>
    <row r="43" spans="1:27" ht="12.75">
      <c r="A43" s="49" t="s">
        <v>102</v>
      </c>
      <c r="C43" s="60" t="s">
        <v>27</v>
      </c>
      <c r="D43" s="28"/>
      <c r="E43" s="28">
        <v>39.5</v>
      </c>
      <c r="F43" s="28"/>
      <c r="G43" s="28">
        <f t="shared" si="0"/>
        <v>165.28925619834712</v>
      </c>
      <c r="H43" s="28"/>
      <c r="I43" s="32">
        <v>100</v>
      </c>
      <c r="J43" s="32"/>
      <c r="K43" s="28">
        <v>0</v>
      </c>
      <c r="L43" s="28"/>
      <c r="M43" s="28">
        <v>46.2</v>
      </c>
      <c r="N43" s="28"/>
      <c r="O43" s="28">
        <v>0</v>
      </c>
      <c r="P43" s="28"/>
      <c r="Q43" s="28">
        <v>0</v>
      </c>
      <c r="R43" s="28"/>
      <c r="S43" s="28">
        <v>0</v>
      </c>
      <c r="T43" s="28"/>
      <c r="U43" s="28">
        <f>+(M43/100)*MAX(I43,O43)-S43</f>
        <v>46.2</v>
      </c>
      <c r="V43" s="28"/>
      <c r="W43" s="57">
        <f t="shared" si="1"/>
        <v>67.45100000000001</v>
      </c>
      <c r="X43" s="57"/>
      <c r="Y43" s="57">
        <f t="shared" si="2"/>
        <v>58.561029488072826</v>
      </c>
      <c r="Z43" s="56"/>
      <c r="AA43" s="57">
        <f t="shared" si="3"/>
        <v>41.438970511927174</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23:U28 V13:V43 U35:U43 U13:U21 C13:L43 N13:T43 M13:M21 M23:M30 M32:M43 U30">
    <cfRule type="cellIs" priority="58" dxfId="0" operator="equal" stopIfTrue="1">
      <formula>0</formula>
    </cfRule>
  </conditionalFormatting>
  <conditionalFormatting sqref="C19:V19">
    <cfRule type="cellIs" priority="57" dxfId="0" operator="equal" stopIfTrue="1">
      <formula>0</formula>
    </cfRule>
  </conditionalFormatting>
  <conditionalFormatting sqref="C24:V24">
    <cfRule type="cellIs" priority="56" dxfId="0" operator="equal" stopIfTrue="1">
      <formula>0</formula>
    </cfRule>
  </conditionalFormatting>
  <conditionalFormatting sqref="C27:V28 C30:V30 C29:T29 V29">
    <cfRule type="cellIs" priority="55" dxfId="0" operator="equal" stopIfTrue="1">
      <formula>0</formula>
    </cfRule>
  </conditionalFormatting>
  <conditionalFormatting sqref="C35:V35">
    <cfRule type="cellIs" priority="54" dxfId="0" operator="equal" stopIfTrue="1">
      <formula>0</formula>
    </cfRule>
  </conditionalFormatting>
  <conditionalFormatting sqref="C41:V41">
    <cfRule type="cellIs" priority="53" dxfId="0" operator="equal" stopIfTrue="1">
      <formula>0</formula>
    </cfRule>
  </conditionalFormatting>
  <conditionalFormatting sqref="E22">
    <cfRule type="cellIs" priority="52" dxfId="0" operator="equal" stopIfTrue="1">
      <formula>0</formula>
    </cfRule>
  </conditionalFormatting>
  <conditionalFormatting sqref="E22">
    <cfRule type="cellIs" priority="51" dxfId="0" operator="equal" stopIfTrue="1">
      <formula>0</formula>
    </cfRule>
  </conditionalFormatting>
  <conditionalFormatting sqref="C19:V19">
    <cfRule type="cellIs" priority="50" dxfId="0" operator="equal" stopIfTrue="1">
      <formula>0</formula>
    </cfRule>
  </conditionalFormatting>
  <conditionalFormatting sqref="C19:V19">
    <cfRule type="cellIs" priority="49" dxfId="0" operator="equal" stopIfTrue="1">
      <formula>0</formula>
    </cfRule>
  </conditionalFormatting>
  <conditionalFormatting sqref="C19:V19">
    <cfRule type="cellIs" priority="48" dxfId="0" operator="equal" stopIfTrue="1">
      <formula>0</formula>
    </cfRule>
  </conditionalFormatting>
  <conditionalFormatting sqref="C19:V19">
    <cfRule type="cellIs" priority="47" dxfId="0" operator="equal" stopIfTrue="1">
      <formula>0</formula>
    </cfRule>
  </conditionalFormatting>
  <conditionalFormatting sqref="C19:V19">
    <cfRule type="cellIs" priority="46" dxfId="0" operator="equal" stopIfTrue="1">
      <formula>0</formula>
    </cfRule>
  </conditionalFormatting>
  <conditionalFormatting sqref="C19:V19">
    <cfRule type="cellIs" priority="45" dxfId="0" operator="equal" stopIfTrue="1">
      <formula>0</formula>
    </cfRule>
  </conditionalFormatting>
  <conditionalFormatting sqref="C19:AA19">
    <cfRule type="cellIs" priority="44" dxfId="0" operator="equal" stopIfTrue="1">
      <formula>0</formula>
    </cfRule>
  </conditionalFormatting>
  <conditionalFormatting sqref="C19:AA19">
    <cfRule type="cellIs" priority="43" dxfId="0" operator="equal" stopIfTrue="1">
      <formula>0</formula>
    </cfRule>
  </conditionalFormatting>
  <conditionalFormatting sqref="C19:AA19">
    <cfRule type="cellIs" priority="42" dxfId="0" operator="equal" stopIfTrue="1">
      <formula>0</formula>
    </cfRule>
  </conditionalFormatting>
  <conditionalFormatting sqref="C19:AA19">
    <cfRule type="cellIs" priority="41" dxfId="0" operator="equal" stopIfTrue="1">
      <formula>0</formula>
    </cfRule>
  </conditionalFormatting>
  <conditionalFormatting sqref="C24:V24">
    <cfRule type="cellIs" priority="40" dxfId="0" operator="equal" stopIfTrue="1">
      <formula>0</formula>
    </cfRule>
  </conditionalFormatting>
  <conditionalFormatting sqref="C24:V24">
    <cfRule type="cellIs" priority="39" dxfId="0" operator="equal" stopIfTrue="1">
      <formula>0</formula>
    </cfRule>
  </conditionalFormatting>
  <conditionalFormatting sqref="C24:V24">
    <cfRule type="cellIs" priority="38" dxfId="0" operator="equal" stopIfTrue="1">
      <formula>0</formula>
    </cfRule>
  </conditionalFormatting>
  <conditionalFormatting sqref="C24:V24">
    <cfRule type="cellIs" priority="37" dxfId="0" operator="equal" stopIfTrue="1">
      <formula>0</formula>
    </cfRule>
  </conditionalFormatting>
  <conditionalFormatting sqref="C24:V24">
    <cfRule type="cellIs" priority="36" dxfId="0" operator="equal" stopIfTrue="1">
      <formula>0</formula>
    </cfRule>
  </conditionalFormatting>
  <conditionalFormatting sqref="C24:V24">
    <cfRule type="cellIs" priority="35" dxfId="0" operator="equal" stopIfTrue="1">
      <formula>0</formula>
    </cfRule>
  </conditionalFormatting>
  <conditionalFormatting sqref="C24:AA24">
    <cfRule type="cellIs" priority="34" dxfId="0" operator="equal" stopIfTrue="1">
      <formula>0</formula>
    </cfRule>
  </conditionalFormatting>
  <conditionalFormatting sqref="C24:AA24">
    <cfRule type="cellIs" priority="33" dxfId="0" operator="equal" stopIfTrue="1">
      <formula>0</formula>
    </cfRule>
  </conditionalFormatting>
  <conditionalFormatting sqref="C24:AA24">
    <cfRule type="cellIs" priority="32" dxfId="0" operator="equal" stopIfTrue="1">
      <formula>0</formula>
    </cfRule>
  </conditionalFormatting>
  <conditionalFormatting sqref="C24:AA24">
    <cfRule type="cellIs" priority="31" dxfId="0" operator="equal" stopIfTrue="1">
      <formula>0</formula>
    </cfRule>
  </conditionalFormatting>
  <conditionalFormatting sqref="C27:V28 C30:V30 C29:T29 V29">
    <cfRule type="cellIs" priority="30" dxfId="0" operator="equal" stopIfTrue="1">
      <formula>0</formula>
    </cfRule>
  </conditionalFormatting>
  <conditionalFormatting sqref="C27:V28 C30:V30 C29:T29 V29">
    <cfRule type="cellIs" priority="29" dxfId="0" operator="equal" stopIfTrue="1">
      <formula>0</formula>
    </cfRule>
  </conditionalFormatting>
  <conditionalFormatting sqref="C27:V28 C30:V30 C29:T29 V29">
    <cfRule type="cellIs" priority="28" dxfId="0" operator="equal" stopIfTrue="1">
      <formula>0</formula>
    </cfRule>
  </conditionalFormatting>
  <conditionalFormatting sqref="C27:V28 C30:V30 C29:T29 V29">
    <cfRule type="cellIs" priority="27" dxfId="0" operator="equal" stopIfTrue="1">
      <formula>0</formula>
    </cfRule>
  </conditionalFormatting>
  <conditionalFormatting sqref="C27:V28 C30:V30 C29:T29 V29">
    <cfRule type="cellIs" priority="26" dxfId="0" operator="equal" stopIfTrue="1">
      <formula>0</formula>
    </cfRule>
  </conditionalFormatting>
  <conditionalFormatting sqref="C27:V28 C30:V30 C29:T29 V29">
    <cfRule type="cellIs" priority="25" dxfId="0" operator="equal" stopIfTrue="1">
      <formula>0</formula>
    </cfRule>
  </conditionalFormatting>
  <conditionalFormatting sqref="C27:AA28 C30:AA30 C29:T29 V29:Z29">
    <cfRule type="cellIs" priority="24" dxfId="0" operator="equal" stopIfTrue="1">
      <formula>0</formula>
    </cfRule>
  </conditionalFormatting>
  <conditionalFormatting sqref="C27:AA28 C30:AA30 C29:T29 V29:Z29">
    <cfRule type="cellIs" priority="23" dxfId="0" operator="equal" stopIfTrue="1">
      <formula>0</formula>
    </cfRule>
  </conditionalFormatting>
  <conditionalFormatting sqref="C27:AA28 C30:AA30 C29:T29 V29:Z29">
    <cfRule type="cellIs" priority="22" dxfId="0" operator="equal" stopIfTrue="1">
      <formula>0</formula>
    </cfRule>
  </conditionalFormatting>
  <conditionalFormatting sqref="C27:AA28 C30:AA30 C29:T29 V29:Z29">
    <cfRule type="cellIs" priority="21" dxfId="0" operator="equal" stopIfTrue="1">
      <formula>0</formula>
    </cfRule>
  </conditionalFormatting>
  <conditionalFormatting sqref="C35:V35">
    <cfRule type="cellIs" priority="20" dxfId="0" operator="equal" stopIfTrue="1">
      <formula>0</formula>
    </cfRule>
  </conditionalFormatting>
  <conditionalFormatting sqref="C35:V35">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V35">
    <cfRule type="cellIs" priority="16" dxfId="0" operator="equal" stopIfTrue="1">
      <formula>0</formula>
    </cfRule>
  </conditionalFormatting>
  <conditionalFormatting sqref="C35:V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8.57421875" style="30" customWidth="1"/>
    <col min="24" max="24" width="0.9921875" style="30" customWidth="1"/>
    <col min="25" max="25" width="8.57421875" style="30" customWidth="1"/>
    <col min="26" max="26" width="1.28515625" style="30" customWidth="1"/>
    <col min="27" max="27" width="8.421875" style="30" customWidth="1"/>
    <col min="28" max="16384" width="9.140625" style="30" customWidth="1"/>
  </cols>
  <sheetData>
    <row r="1" ht="12.75">
      <c r="A1" s="36" t="s">
        <v>63</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36</v>
      </c>
      <c r="F13" s="28"/>
      <c r="G13" s="28">
        <f>100/(1-E13/100)</f>
        <v>156.25</v>
      </c>
      <c r="H13" s="28"/>
      <c r="I13" s="32">
        <v>100</v>
      </c>
      <c r="J13" s="32"/>
      <c r="K13" s="28">
        <v>0</v>
      </c>
      <c r="L13" s="28"/>
      <c r="M13" s="28">
        <v>48.7</v>
      </c>
      <c r="N13" s="28"/>
      <c r="O13" s="28">
        <v>156.25</v>
      </c>
      <c r="P13" s="28"/>
      <c r="Q13" s="28">
        <v>36</v>
      </c>
      <c r="R13" s="28"/>
      <c r="S13" s="28">
        <v>56.25</v>
      </c>
      <c r="T13" s="28"/>
      <c r="U13" s="28">
        <v>19.84375</v>
      </c>
      <c r="V13" s="28"/>
      <c r="W13" s="57">
        <f>(G13-I13+U13)/G13*100</f>
        <v>48.699999999999996</v>
      </c>
      <c r="X13" s="57"/>
      <c r="Y13" s="57">
        <f>((G13-I13)/((G13-I13)+U13))*100</f>
        <v>73.92197125256673</v>
      </c>
      <c r="Z13" s="56"/>
      <c r="AA13" s="57">
        <f>(U13/((G13-I13)+U13))*100</f>
        <v>26.07802874743326</v>
      </c>
    </row>
    <row r="14" spans="1:27" ht="12.75">
      <c r="A14" s="49" t="s">
        <v>91</v>
      </c>
      <c r="C14" s="60" t="s">
        <v>27</v>
      </c>
      <c r="D14" s="28"/>
      <c r="E14" s="28">
        <v>34</v>
      </c>
      <c r="F14" s="28"/>
      <c r="G14" s="28">
        <f aca="true" t="shared" si="0" ref="G14:G43">100/(1-E14/100)</f>
        <v>151.51515151515153</v>
      </c>
      <c r="H14" s="28"/>
      <c r="I14" s="32">
        <v>100</v>
      </c>
      <c r="J14" s="32"/>
      <c r="K14" s="28">
        <v>25</v>
      </c>
      <c r="L14" s="28"/>
      <c r="M14" s="28">
        <v>25</v>
      </c>
      <c r="N14" s="28"/>
      <c r="O14" s="28">
        <v>0</v>
      </c>
      <c r="P14" s="28"/>
      <c r="Q14" s="28">
        <v>0</v>
      </c>
      <c r="R14" s="28"/>
      <c r="S14" s="28">
        <v>0</v>
      </c>
      <c r="T14" s="28"/>
      <c r="U14" s="28">
        <v>25</v>
      </c>
      <c r="V14" s="28"/>
      <c r="W14" s="57">
        <f aca="true" t="shared" si="1" ref="W14:W43">(G14-I14+U14)/G14*100</f>
        <v>50.5</v>
      </c>
      <c r="X14" s="57"/>
      <c r="Y14" s="57">
        <f aca="true" t="shared" si="2" ref="Y14:Y43">((G14-I14)/((G14-I14)+U14))*100</f>
        <v>67.32673267326733</v>
      </c>
      <c r="Z14" s="56"/>
      <c r="AA14" s="57">
        <f aca="true" t="shared" si="3" ref="AA14:AA43">(U14/((G14-I14)+U14))*100</f>
        <v>32.67326732673267</v>
      </c>
    </row>
    <row r="15" spans="1:27" ht="12.75">
      <c r="A15" s="49" t="s">
        <v>92</v>
      </c>
      <c r="C15" s="60" t="s">
        <v>27</v>
      </c>
      <c r="D15" s="28"/>
      <c r="E15" s="28">
        <v>40.17</v>
      </c>
      <c r="F15" s="28"/>
      <c r="G15" s="28">
        <f t="shared" si="0"/>
        <v>167.14023065351827</v>
      </c>
      <c r="H15" s="28"/>
      <c r="I15" s="32">
        <v>100</v>
      </c>
      <c r="J15" s="32"/>
      <c r="K15" s="28">
        <v>0</v>
      </c>
      <c r="L15" s="28"/>
      <c r="M15" s="28">
        <v>15</v>
      </c>
      <c r="N15" s="28"/>
      <c r="O15" s="28">
        <v>0</v>
      </c>
      <c r="P15" s="28"/>
      <c r="Q15" s="28">
        <v>0</v>
      </c>
      <c r="R15" s="28"/>
      <c r="S15" s="28">
        <v>0</v>
      </c>
      <c r="T15" s="28"/>
      <c r="U15" s="28">
        <f>+(M15/100)*MAX(I15,O15)-S15</f>
        <v>15</v>
      </c>
      <c r="V15" s="28"/>
      <c r="W15" s="57">
        <f t="shared" si="1"/>
        <v>49.144499999999994</v>
      </c>
      <c r="X15" s="57"/>
      <c r="Y15" s="57">
        <f t="shared" si="2"/>
        <v>81.73854653114793</v>
      </c>
      <c r="Z15" s="56"/>
      <c r="AA15" s="57">
        <f t="shared" si="3"/>
        <v>18.261453468852064</v>
      </c>
    </row>
    <row r="16" spans="1:27" ht="12.75">
      <c r="A16" s="49" t="s">
        <v>28</v>
      </c>
      <c r="C16" s="60" t="s">
        <v>29</v>
      </c>
      <c r="D16" s="28"/>
      <c r="E16" s="28">
        <v>42.94</v>
      </c>
      <c r="F16" s="28"/>
      <c r="G16" s="28">
        <f t="shared" si="0"/>
        <v>175.2541184717841</v>
      </c>
      <c r="H16" s="28"/>
      <c r="I16" s="32">
        <v>100</v>
      </c>
      <c r="J16" s="32"/>
      <c r="K16" s="28">
        <v>0</v>
      </c>
      <c r="L16" s="28"/>
      <c r="M16" s="28">
        <v>52.05</v>
      </c>
      <c r="N16" s="28"/>
      <c r="O16" s="28">
        <v>125</v>
      </c>
      <c r="P16" s="28"/>
      <c r="Q16" s="28">
        <v>23.9316</v>
      </c>
      <c r="R16" s="28"/>
      <c r="S16" s="28">
        <v>29.914499999999997</v>
      </c>
      <c r="T16" s="28"/>
      <c r="U16" s="28">
        <v>35.148</v>
      </c>
      <c r="V16" s="28"/>
      <c r="W16" s="57">
        <f t="shared" si="1"/>
        <v>62.9954488</v>
      </c>
      <c r="X16" s="57"/>
      <c r="Y16" s="57">
        <f t="shared" si="2"/>
        <v>68.16365438768015</v>
      </c>
      <c r="Z16" s="56"/>
      <c r="AA16" s="57">
        <f t="shared" si="3"/>
        <v>31.836345612319857</v>
      </c>
    </row>
    <row r="17" spans="1:27" ht="12.75">
      <c r="A17" s="49" t="s">
        <v>30</v>
      </c>
      <c r="C17" s="60" t="s">
        <v>27</v>
      </c>
      <c r="D17" s="28"/>
      <c r="E17" s="28">
        <v>39</v>
      </c>
      <c r="F17" s="28"/>
      <c r="G17" s="28">
        <f t="shared" si="0"/>
        <v>163.9344262295082</v>
      </c>
      <c r="H17" s="28"/>
      <c r="I17" s="32">
        <v>100</v>
      </c>
      <c r="J17" s="32"/>
      <c r="K17" s="28">
        <v>25</v>
      </c>
      <c r="L17" s="28"/>
      <c r="M17" s="28">
        <v>25</v>
      </c>
      <c r="N17" s="28"/>
      <c r="O17" s="28">
        <v>0</v>
      </c>
      <c r="P17" s="28"/>
      <c r="Q17" s="28">
        <v>0</v>
      </c>
      <c r="R17" s="28"/>
      <c r="S17" s="28">
        <v>0</v>
      </c>
      <c r="T17" s="28"/>
      <c r="U17" s="28">
        <v>25</v>
      </c>
      <c r="V17" s="28"/>
      <c r="W17" s="57">
        <f t="shared" si="1"/>
        <v>54.25</v>
      </c>
      <c r="X17" s="57"/>
      <c r="Y17" s="57">
        <f t="shared" si="2"/>
        <v>71.88940092165899</v>
      </c>
      <c r="Z17" s="56"/>
      <c r="AA17" s="57">
        <f t="shared" si="3"/>
        <v>28.110599078341007</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36.66</v>
      </c>
      <c r="F20" s="28"/>
      <c r="G20" s="28">
        <f t="shared" si="0"/>
        <v>157.87811809283235</v>
      </c>
      <c r="H20" s="28"/>
      <c r="I20" s="32">
        <v>100</v>
      </c>
      <c r="J20" s="32"/>
      <c r="K20" s="28">
        <v>0</v>
      </c>
      <c r="L20" s="28"/>
      <c r="M20" s="28">
        <v>59.36</v>
      </c>
      <c r="N20" s="28"/>
      <c r="O20" s="28">
        <v>150</v>
      </c>
      <c r="P20" s="28"/>
      <c r="Q20" s="28">
        <v>33.33333333333333</v>
      </c>
      <c r="R20" s="28"/>
      <c r="S20" s="28">
        <v>49.999999999999986</v>
      </c>
      <c r="T20" s="28"/>
      <c r="U20" s="28">
        <v>39.04000000000002</v>
      </c>
      <c r="V20" s="28"/>
      <c r="W20" s="57">
        <f t="shared" si="1"/>
        <v>61.38793600000002</v>
      </c>
      <c r="X20" s="57"/>
      <c r="Y20" s="57">
        <f t="shared" si="2"/>
        <v>59.71857402079783</v>
      </c>
      <c r="Z20" s="56"/>
      <c r="AA20" s="57">
        <f t="shared" si="3"/>
        <v>40.281425979202176</v>
      </c>
    </row>
    <row r="21" spans="1:27" ht="12.75">
      <c r="A21" s="49" t="s">
        <v>32</v>
      </c>
      <c r="C21" s="60" t="s">
        <v>51</v>
      </c>
      <c r="D21" s="28"/>
      <c r="E21" s="28">
        <v>42.09401709401709</v>
      </c>
      <c r="F21" s="28"/>
      <c r="G21" s="28">
        <f t="shared" si="0"/>
        <v>172.69372693726936</v>
      </c>
      <c r="H21" s="28"/>
      <c r="I21" s="32">
        <v>100</v>
      </c>
      <c r="J21" s="32"/>
      <c r="K21" s="28">
        <v>0</v>
      </c>
      <c r="L21" s="28"/>
      <c r="M21" s="28">
        <v>56.975</v>
      </c>
      <c r="N21" s="28"/>
      <c r="O21" s="28">
        <v>142.99555719557196</v>
      </c>
      <c r="P21" s="28"/>
      <c r="Q21" s="28">
        <v>30</v>
      </c>
      <c r="R21" s="28"/>
      <c r="S21" s="28">
        <v>42.99555719557195</v>
      </c>
      <c r="T21" s="28"/>
      <c r="U21" s="28">
        <v>35.251494726937274</v>
      </c>
      <c r="V21" s="28"/>
      <c r="W21" s="57">
        <f t="shared" si="1"/>
        <v>62.506741604700856</v>
      </c>
      <c r="X21" s="57"/>
      <c r="Y21" s="57">
        <f t="shared" si="2"/>
        <v>67.34316333464324</v>
      </c>
      <c r="Z21" s="56"/>
      <c r="AA21" s="57">
        <f t="shared" si="3"/>
        <v>32.65683666535678</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100</v>
      </c>
      <c r="C23" s="60" t="s">
        <v>48</v>
      </c>
      <c r="D23" s="28"/>
      <c r="E23" s="28">
        <v>33.333333333333336</v>
      </c>
      <c r="F23" s="28"/>
      <c r="G23" s="28">
        <f t="shared" si="0"/>
        <v>150</v>
      </c>
      <c r="H23" s="28"/>
      <c r="I23" s="32">
        <v>100</v>
      </c>
      <c r="J23" s="32"/>
      <c r="K23" s="28">
        <v>0</v>
      </c>
      <c r="L23" s="28"/>
      <c r="M23" s="28">
        <v>10</v>
      </c>
      <c r="N23" s="28"/>
      <c r="O23" s="28">
        <v>0</v>
      </c>
      <c r="P23" s="28"/>
      <c r="Q23" s="28">
        <v>0</v>
      </c>
      <c r="R23" s="28"/>
      <c r="S23" s="28">
        <v>0</v>
      </c>
      <c r="T23" s="28"/>
      <c r="U23" s="28">
        <v>10</v>
      </c>
      <c r="V23" s="28"/>
      <c r="W23" s="57">
        <f t="shared" si="1"/>
        <v>40</v>
      </c>
      <c r="X23" s="57"/>
      <c r="Y23" s="57">
        <f t="shared" si="2"/>
        <v>83.33333333333334</v>
      </c>
      <c r="Z23" s="56"/>
      <c r="AA23" s="57">
        <f t="shared" si="3"/>
        <v>16.666666666666664</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36.5</v>
      </c>
      <c r="F25" s="28"/>
      <c r="G25" s="28">
        <f t="shared" si="0"/>
        <v>157.48031496062993</v>
      </c>
      <c r="H25" s="28"/>
      <c r="I25" s="32">
        <v>100</v>
      </c>
      <c r="J25" s="32"/>
      <c r="K25" s="28">
        <v>0</v>
      </c>
      <c r="L25" s="28"/>
      <c r="M25" s="28">
        <v>48</v>
      </c>
      <c r="N25" s="28"/>
      <c r="O25" s="28">
        <v>129.87012987012986</v>
      </c>
      <c r="P25" s="28"/>
      <c r="Q25" s="28">
        <v>22.999999999999993</v>
      </c>
      <c r="R25" s="28"/>
      <c r="S25" s="28">
        <v>29.87012987012986</v>
      </c>
      <c r="T25" s="28"/>
      <c r="U25" s="28">
        <v>32.46753246753247</v>
      </c>
      <c r="V25" s="28"/>
      <c r="W25" s="57">
        <f t="shared" si="1"/>
        <v>57.11688311688312</v>
      </c>
      <c r="X25" s="57"/>
      <c r="Y25" s="57">
        <f t="shared" si="2"/>
        <v>63.904047294224654</v>
      </c>
      <c r="Z25" s="56"/>
      <c r="AA25" s="57">
        <f t="shared" si="3"/>
        <v>36.09595270577536</v>
      </c>
    </row>
    <row r="26" spans="1:27" ht="12.75">
      <c r="A26" s="49" t="s">
        <v>36</v>
      </c>
      <c r="C26" s="60" t="s">
        <v>26</v>
      </c>
      <c r="D26" s="28"/>
      <c r="E26" s="28">
        <v>53.2</v>
      </c>
      <c r="F26" s="28"/>
      <c r="G26" s="28">
        <f t="shared" si="0"/>
        <v>213.67521367521368</v>
      </c>
      <c r="H26" s="28"/>
      <c r="I26" s="32">
        <v>100</v>
      </c>
      <c r="J26" s="32"/>
      <c r="K26" s="28">
        <v>0</v>
      </c>
      <c r="L26" s="28"/>
      <c r="M26" s="28">
        <v>51</v>
      </c>
      <c r="N26" s="28"/>
      <c r="O26" s="28">
        <v>213.7</v>
      </c>
      <c r="P26" s="28"/>
      <c r="Q26" s="28">
        <v>37</v>
      </c>
      <c r="R26" s="28"/>
      <c r="S26" s="28">
        <v>58.730158730158735</v>
      </c>
      <c r="T26" s="28"/>
      <c r="U26" s="28">
        <v>50.25684126984126</v>
      </c>
      <c r="V26" s="28"/>
      <c r="W26" s="57">
        <f t="shared" si="1"/>
        <v>76.72020171428571</v>
      </c>
      <c r="X26" s="57"/>
      <c r="Y26" s="57">
        <f t="shared" si="2"/>
        <v>69.34288337525822</v>
      </c>
      <c r="Z26" s="56"/>
      <c r="AA26" s="57">
        <f t="shared" si="3"/>
        <v>30.657116624741775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t="s">
        <v>103</v>
      </c>
      <c r="B29" s="38"/>
      <c r="C29" s="60" t="s">
        <v>27</v>
      </c>
      <c r="D29" s="28"/>
      <c r="E29" s="28">
        <v>25</v>
      </c>
      <c r="F29" s="28"/>
      <c r="G29" s="61">
        <v>133.3</v>
      </c>
      <c r="H29" s="28"/>
      <c r="I29" s="32">
        <v>100</v>
      </c>
      <c r="J29" s="32"/>
      <c r="K29" s="61" t="s">
        <v>56</v>
      </c>
      <c r="L29" s="28"/>
      <c r="M29" s="61"/>
      <c r="N29" s="28"/>
      <c r="O29" s="61"/>
      <c r="P29" s="28"/>
      <c r="Q29" s="61"/>
      <c r="R29" s="28"/>
      <c r="S29" s="61"/>
      <c r="T29" s="28"/>
      <c r="U29" s="28">
        <f>+(M29/100)*MAX(I29,O29)-S29</f>
        <v>0</v>
      </c>
      <c r="V29" s="28"/>
      <c r="W29" s="62">
        <f>(G29-I29+U29)/G29*100</f>
        <v>24.98124531132784</v>
      </c>
      <c r="X29" s="57"/>
      <c r="Y29" s="62">
        <f>((G29-I29)/((G29-I29)+U29))*100</f>
        <v>100</v>
      </c>
      <c r="Z29" s="56"/>
      <c r="AA29" s="57">
        <f>(U29/((G29-I29)+U29))*100</f>
        <v>0</v>
      </c>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v>
      </c>
      <c r="F31" s="28"/>
      <c r="G31" s="28">
        <f t="shared" si="0"/>
        <v>151.51515151515153</v>
      </c>
      <c r="H31" s="28"/>
      <c r="I31" s="32">
        <v>100</v>
      </c>
      <c r="J31" s="32"/>
      <c r="K31" s="28">
        <v>0</v>
      </c>
      <c r="L31" s="28"/>
      <c r="M31" s="28">
        <v>0</v>
      </c>
      <c r="N31" s="28"/>
      <c r="O31" s="28">
        <v>0</v>
      </c>
      <c r="P31" s="28"/>
      <c r="Q31" s="28">
        <v>0</v>
      </c>
      <c r="R31" s="28"/>
      <c r="S31" s="28">
        <v>0</v>
      </c>
      <c r="T31" s="28"/>
      <c r="U31" s="28">
        <v>0</v>
      </c>
      <c r="V31" s="28"/>
      <c r="W31" s="57">
        <f t="shared" si="1"/>
        <v>34.00000000000001</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0"/>
        <v>165.56291390728478</v>
      </c>
      <c r="H36" s="28"/>
      <c r="I36" s="32">
        <v>100</v>
      </c>
      <c r="J36" s="32"/>
      <c r="K36" s="28">
        <v>25</v>
      </c>
      <c r="L36" s="28"/>
      <c r="M36" s="28">
        <v>25</v>
      </c>
      <c r="N36" s="28"/>
      <c r="O36" s="28">
        <v>0</v>
      </c>
      <c r="P36" s="28"/>
      <c r="Q36" s="28">
        <v>0</v>
      </c>
      <c r="R36" s="28"/>
      <c r="S36" s="28">
        <v>0</v>
      </c>
      <c r="T36" s="28"/>
      <c r="U36" s="28">
        <v>25</v>
      </c>
      <c r="V36" s="28"/>
      <c r="W36" s="57">
        <f t="shared" si="1"/>
        <v>54.7</v>
      </c>
      <c r="X36" s="57"/>
      <c r="Y36" s="57">
        <f t="shared" si="2"/>
        <v>72.3948811700183</v>
      </c>
      <c r="Z36" s="56"/>
      <c r="AA36" s="57">
        <f t="shared" si="3"/>
        <v>27.605118829981716</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29</v>
      </c>
      <c r="D38" s="28"/>
      <c r="E38" s="28">
        <v>35</v>
      </c>
      <c r="F38" s="28"/>
      <c r="G38" s="28">
        <f t="shared" si="0"/>
        <v>153.84615384615384</v>
      </c>
      <c r="H38" s="28"/>
      <c r="I38" s="32">
        <v>100</v>
      </c>
      <c r="J38" s="32"/>
      <c r="K38" s="28">
        <v>0</v>
      </c>
      <c r="L38" s="28"/>
      <c r="M38" s="28">
        <v>56</v>
      </c>
      <c r="N38" s="28"/>
      <c r="O38" s="28">
        <v>140</v>
      </c>
      <c r="P38" s="28"/>
      <c r="Q38" s="28">
        <v>28.57142857142857</v>
      </c>
      <c r="R38" s="28"/>
      <c r="S38" s="28">
        <v>40</v>
      </c>
      <c r="T38" s="28"/>
      <c r="U38" s="28">
        <v>38.400000000000006</v>
      </c>
      <c r="V38" s="28"/>
      <c r="W38" s="57">
        <f t="shared" si="1"/>
        <v>59.96</v>
      </c>
      <c r="X38" s="57"/>
      <c r="Y38" s="57">
        <f t="shared" si="2"/>
        <v>58.37224816544362</v>
      </c>
      <c r="Z38" s="56"/>
      <c r="AA38" s="57">
        <f t="shared" si="3"/>
        <v>41.62775183455638</v>
      </c>
    </row>
    <row r="39" spans="1:27" ht="12.75">
      <c r="A39" s="49" t="s">
        <v>44</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28.469241773962803</v>
      </c>
      <c r="F40" s="28"/>
      <c r="G40" s="28">
        <f t="shared" si="0"/>
        <v>139.8</v>
      </c>
      <c r="H40" s="28"/>
      <c r="I40" s="32">
        <v>100</v>
      </c>
      <c r="J40" s="32"/>
      <c r="K40" s="28">
        <v>0</v>
      </c>
      <c r="L40" s="28"/>
      <c r="M40" s="28">
        <v>42.44</v>
      </c>
      <c r="N40" s="28"/>
      <c r="O40" s="28">
        <v>0</v>
      </c>
      <c r="P40" s="28"/>
      <c r="Q40" s="28">
        <v>0</v>
      </c>
      <c r="R40" s="28"/>
      <c r="S40" s="28">
        <v>0</v>
      </c>
      <c r="T40" s="28"/>
      <c r="U40" s="28">
        <v>42.44</v>
      </c>
      <c r="V40" s="28"/>
      <c r="W40" s="57">
        <f t="shared" si="1"/>
        <v>58.826895565093</v>
      </c>
      <c r="X40" s="57"/>
      <c r="Y40" s="57">
        <f t="shared" si="2"/>
        <v>48.39494163424125</v>
      </c>
      <c r="Z40" s="56"/>
      <c r="AA40" s="57">
        <f t="shared" si="3"/>
        <v>51.60505836575875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0"/>
        <v>149.2537313432836</v>
      </c>
      <c r="H42" s="28"/>
      <c r="I42" s="32">
        <v>100</v>
      </c>
      <c r="J42" s="32"/>
      <c r="K42" s="28">
        <v>0</v>
      </c>
      <c r="L42" s="28"/>
      <c r="M42" s="28">
        <v>40</v>
      </c>
      <c r="N42" s="28"/>
      <c r="O42" s="28">
        <v>125</v>
      </c>
      <c r="P42" s="28"/>
      <c r="Q42" s="28">
        <v>20</v>
      </c>
      <c r="R42" s="28"/>
      <c r="S42" s="28">
        <v>25</v>
      </c>
      <c r="T42" s="28"/>
      <c r="U42" s="28">
        <v>25</v>
      </c>
      <c r="V42" s="28"/>
      <c r="W42" s="57">
        <f t="shared" si="1"/>
        <v>49.75000000000001</v>
      </c>
      <c r="X42" s="57"/>
      <c r="Y42" s="57">
        <f t="shared" si="2"/>
        <v>66.33165829145729</v>
      </c>
      <c r="Z42" s="56"/>
      <c r="AA42" s="57">
        <f t="shared" si="3"/>
        <v>33.66834170854271</v>
      </c>
    </row>
    <row r="43" spans="1:27" ht="12.75">
      <c r="A43" s="49" t="s">
        <v>102</v>
      </c>
      <c r="C43" s="60" t="s">
        <v>27</v>
      </c>
      <c r="D43" s="28"/>
      <c r="E43" s="28">
        <v>39.5</v>
      </c>
      <c r="F43" s="28"/>
      <c r="G43" s="28">
        <f t="shared" si="0"/>
        <v>165.28925619834712</v>
      </c>
      <c r="H43" s="28"/>
      <c r="I43" s="32">
        <v>100</v>
      </c>
      <c r="J43" s="32"/>
      <c r="K43" s="28">
        <v>0</v>
      </c>
      <c r="L43" s="28"/>
      <c r="M43" s="28">
        <v>46.2</v>
      </c>
      <c r="N43" s="28"/>
      <c r="O43" s="28">
        <v>0</v>
      </c>
      <c r="P43" s="28"/>
      <c r="Q43" s="28">
        <v>0</v>
      </c>
      <c r="R43" s="28"/>
      <c r="S43" s="28">
        <v>0</v>
      </c>
      <c r="T43" s="28"/>
      <c r="U43" s="28">
        <f>+(M43/100)*MAX(I43,O43)-S43</f>
        <v>46.2</v>
      </c>
      <c r="V43" s="28"/>
      <c r="W43" s="57">
        <f t="shared" si="1"/>
        <v>67.45100000000001</v>
      </c>
      <c r="X43" s="57"/>
      <c r="Y43" s="57">
        <f t="shared" si="2"/>
        <v>58.561029488072826</v>
      </c>
      <c r="Z43" s="56"/>
      <c r="AA43" s="57">
        <f t="shared" si="3"/>
        <v>41.438970511927174</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M23:M30 M32:M43 M13:M21 N13:T43 V13:V43 U13:U20 U35:U43">
    <cfRule type="cellIs" priority="58" dxfId="0" operator="equal" stopIfTrue="1">
      <formula>0</formula>
    </cfRule>
  </conditionalFormatting>
  <conditionalFormatting sqref="C19:V19">
    <cfRule type="cellIs" priority="57" dxfId="0" operator="equal" stopIfTrue="1">
      <formula>0</formula>
    </cfRule>
  </conditionalFormatting>
  <conditionalFormatting sqref="C24:T24 V24">
    <cfRule type="cellIs" priority="56" dxfId="0" operator="equal" stopIfTrue="1">
      <formula>0</formula>
    </cfRule>
  </conditionalFormatting>
  <conditionalFormatting sqref="C27:T30 V27:V30">
    <cfRule type="cellIs" priority="55" dxfId="0" operator="equal" stopIfTrue="1">
      <formula>0</formula>
    </cfRule>
  </conditionalFormatting>
  <conditionalFormatting sqref="C35:V35">
    <cfRule type="cellIs" priority="54" dxfId="0" operator="equal" stopIfTrue="1">
      <formula>0</formula>
    </cfRule>
  </conditionalFormatting>
  <conditionalFormatting sqref="C41:V41">
    <cfRule type="cellIs" priority="53" dxfId="0" operator="equal" stopIfTrue="1">
      <formula>0</formula>
    </cfRule>
  </conditionalFormatting>
  <conditionalFormatting sqref="E22">
    <cfRule type="cellIs" priority="52" dxfId="0" operator="equal" stopIfTrue="1">
      <formula>0</formula>
    </cfRule>
  </conditionalFormatting>
  <conditionalFormatting sqref="E22">
    <cfRule type="cellIs" priority="51" dxfId="0" operator="equal" stopIfTrue="1">
      <formula>0</formula>
    </cfRule>
  </conditionalFormatting>
  <conditionalFormatting sqref="C19:V19">
    <cfRule type="cellIs" priority="50" dxfId="0" operator="equal" stopIfTrue="1">
      <formula>0</formula>
    </cfRule>
  </conditionalFormatting>
  <conditionalFormatting sqref="C19:V19">
    <cfRule type="cellIs" priority="49" dxfId="0" operator="equal" stopIfTrue="1">
      <formula>0</formula>
    </cfRule>
  </conditionalFormatting>
  <conditionalFormatting sqref="C19:V19">
    <cfRule type="cellIs" priority="48" dxfId="0" operator="equal" stopIfTrue="1">
      <formula>0</formula>
    </cfRule>
  </conditionalFormatting>
  <conditionalFormatting sqref="C19:V19">
    <cfRule type="cellIs" priority="47" dxfId="0" operator="equal" stopIfTrue="1">
      <formula>0</formula>
    </cfRule>
  </conditionalFormatting>
  <conditionalFormatting sqref="C19:V19">
    <cfRule type="cellIs" priority="46" dxfId="0" operator="equal" stopIfTrue="1">
      <formula>0</formula>
    </cfRule>
  </conditionalFormatting>
  <conditionalFormatting sqref="C19:V19">
    <cfRule type="cellIs" priority="45" dxfId="0" operator="equal" stopIfTrue="1">
      <formula>0</formula>
    </cfRule>
  </conditionalFormatting>
  <conditionalFormatting sqref="C19:AA19">
    <cfRule type="cellIs" priority="44" dxfId="0" operator="equal" stopIfTrue="1">
      <formula>0</formula>
    </cfRule>
  </conditionalFormatting>
  <conditionalFormatting sqref="C19:AA19">
    <cfRule type="cellIs" priority="43" dxfId="0" operator="equal" stopIfTrue="1">
      <formula>0</formula>
    </cfRule>
  </conditionalFormatting>
  <conditionalFormatting sqref="C19:AA19">
    <cfRule type="cellIs" priority="42" dxfId="0" operator="equal" stopIfTrue="1">
      <formula>0</formula>
    </cfRule>
  </conditionalFormatting>
  <conditionalFormatting sqref="C19:AA19">
    <cfRule type="cellIs" priority="41" dxfId="0" operator="equal" stopIfTrue="1">
      <formula>0</formula>
    </cfRule>
  </conditionalFormatting>
  <conditionalFormatting sqref="C24:T24 V24">
    <cfRule type="cellIs" priority="40" dxfId="0" operator="equal" stopIfTrue="1">
      <formula>0</formula>
    </cfRule>
  </conditionalFormatting>
  <conditionalFormatting sqref="C24:T24 V24">
    <cfRule type="cellIs" priority="39" dxfId="0" operator="equal" stopIfTrue="1">
      <formula>0</formula>
    </cfRule>
  </conditionalFormatting>
  <conditionalFormatting sqref="C24:T24 V24">
    <cfRule type="cellIs" priority="38" dxfId="0" operator="equal" stopIfTrue="1">
      <formula>0</formula>
    </cfRule>
  </conditionalFormatting>
  <conditionalFormatting sqref="C24:T24 V24">
    <cfRule type="cellIs" priority="37" dxfId="0" operator="equal" stopIfTrue="1">
      <formula>0</formula>
    </cfRule>
  </conditionalFormatting>
  <conditionalFormatting sqref="C24:T24 V24">
    <cfRule type="cellIs" priority="36" dxfId="0" operator="equal" stopIfTrue="1">
      <formula>0</formula>
    </cfRule>
  </conditionalFormatting>
  <conditionalFormatting sqref="C24:T24 V24">
    <cfRule type="cellIs" priority="35" dxfId="0" operator="equal" stopIfTrue="1">
      <formula>0</formula>
    </cfRule>
  </conditionalFormatting>
  <conditionalFormatting sqref="C24:T24 V24:AA24">
    <cfRule type="cellIs" priority="34" dxfId="0" operator="equal" stopIfTrue="1">
      <formula>0</formula>
    </cfRule>
  </conditionalFormatting>
  <conditionalFormatting sqref="C24:T24 V24:AA24">
    <cfRule type="cellIs" priority="33" dxfId="0" operator="equal" stopIfTrue="1">
      <formula>0</formula>
    </cfRule>
  </conditionalFormatting>
  <conditionalFormatting sqref="C24:T24 V24:AA24">
    <cfRule type="cellIs" priority="32" dxfId="0" operator="equal" stopIfTrue="1">
      <formula>0</formula>
    </cfRule>
  </conditionalFormatting>
  <conditionalFormatting sqref="C24:T24 V24:AA24">
    <cfRule type="cellIs" priority="31" dxfId="0" operator="equal" stopIfTrue="1">
      <formula>0</formula>
    </cfRule>
  </conditionalFormatting>
  <conditionalFormatting sqref="C27:T30 V27:V30">
    <cfRule type="cellIs" priority="30" dxfId="0" operator="equal" stopIfTrue="1">
      <formula>0</formula>
    </cfRule>
  </conditionalFormatting>
  <conditionalFormatting sqref="C27:T30 V27:V30">
    <cfRule type="cellIs" priority="29" dxfId="0" operator="equal" stopIfTrue="1">
      <formula>0</formula>
    </cfRule>
  </conditionalFormatting>
  <conditionalFormatting sqref="C27:T30 V27:V30">
    <cfRule type="cellIs" priority="28" dxfId="0" operator="equal" stopIfTrue="1">
      <formula>0</formula>
    </cfRule>
  </conditionalFormatting>
  <conditionalFormatting sqref="C27:T30 V27:V30">
    <cfRule type="cellIs" priority="27" dxfId="0" operator="equal" stopIfTrue="1">
      <formula>0</formula>
    </cfRule>
  </conditionalFormatting>
  <conditionalFormatting sqref="C27:T30 V27:V30">
    <cfRule type="cellIs" priority="26" dxfId="0" operator="equal" stopIfTrue="1">
      <formula>0</formula>
    </cfRule>
  </conditionalFormatting>
  <conditionalFormatting sqref="C27:T30 V27:V30">
    <cfRule type="cellIs" priority="25" dxfId="0" operator="equal" stopIfTrue="1">
      <formula>0</formula>
    </cfRule>
  </conditionalFormatting>
  <conditionalFormatting sqref="C27:T30 V27:AA28 V30:AA30 V29:Z29">
    <cfRule type="cellIs" priority="24" dxfId="0" operator="equal" stopIfTrue="1">
      <formula>0</formula>
    </cfRule>
  </conditionalFormatting>
  <conditionalFormatting sqref="C27:T30 V27:AA28 V30:AA30 V29:Z29">
    <cfRule type="cellIs" priority="23" dxfId="0" operator="equal" stopIfTrue="1">
      <formula>0</formula>
    </cfRule>
  </conditionalFormatting>
  <conditionalFormatting sqref="C27:T30 V27:AA28 V30:AA30 V29:Z29">
    <cfRule type="cellIs" priority="22" dxfId="0" operator="equal" stopIfTrue="1">
      <formula>0</formula>
    </cfRule>
  </conditionalFormatting>
  <conditionalFormatting sqref="C27:T30 V27:AA28 V30:AA30 V29:Z29">
    <cfRule type="cellIs" priority="21" dxfId="0" operator="equal" stopIfTrue="1">
      <formula>0</formula>
    </cfRule>
  </conditionalFormatting>
  <conditionalFormatting sqref="C35:V35">
    <cfRule type="cellIs" priority="20" dxfId="0" operator="equal" stopIfTrue="1">
      <formula>0</formula>
    </cfRule>
  </conditionalFormatting>
  <conditionalFormatting sqref="C35:V35">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V35">
    <cfRule type="cellIs" priority="16" dxfId="0" operator="equal" stopIfTrue="1">
      <formula>0</formula>
    </cfRule>
  </conditionalFormatting>
  <conditionalFormatting sqref="C35:V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5:AA35">
    <cfRule type="cellIs" priority="12" dxfId="0" operator="equal" stopIfTrue="1">
      <formula>0</formula>
    </cfRule>
  </conditionalFormatting>
  <conditionalFormatting sqref="C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8.57421875" style="30" customWidth="1"/>
    <col min="24" max="24" width="0.9921875" style="30" customWidth="1"/>
    <col min="25" max="25" width="8.57421875" style="30" customWidth="1"/>
    <col min="26" max="26" width="1.28515625" style="30" customWidth="1"/>
    <col min="27" max="27" width="8.421875" style="30" customWidth="1"/>
    <col min="28" max="16384" width="9.140625" style="30" customWidth="1"/>
  </cols>
  <sheetData>
    <row r="1" ht="12.75">
      <c r="A1" s="36" t="s">
        <v>64</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4.25">
      <c r="A13" s="49" t="s">
        <v>99</v>
      </c>
      <c r="C13" s="60" t="s">
        <v>26</v>
      </c>
      <c r="D13" s="28"/>
      <c r="E13" s="28">
        <v>36</v>
      </c>
      <c r="F13" s="28"/>
      <c r="G13" s="28">
        <f>100/(1-E13/100)</f>
        <v>156.25</v>
      </c>
      <c r="H13" s="28"/>
      <c r="I13" s="32">
        <v>100</v>
      </c>
      <c r="J13" s="32"/>
      <c r="K13" s="28">
        <v>0</v>
      </c>
      <c r="L13" s="28"/>
      <c r="M13" s="28">
        <v>48.5</v>
      </c>
      <c r="N13" s="28"/>
      <c r="O13" s="28">
        <v>156.25</v>
      </c>
      <c r="P13" s="28"/>
      <c r="Q13" s="28">
        <v>36</v>
      </c>
      <c r="R13" s="28"/>
      <c r="S13" s="28">
        <v>56.25</v>
      </c>
      <c r="T13" s="28"/>
      <c r="U13" s="28">
        <v>19.53125</v>
      </c>
      <c r="V13" s="28"/>
      <c r="W13" s="57">
        <f>(G13-I13+U13)/G13*100</f>
        <v>48.5</v>
      </c>
      <c r="X13" s="57"/>
      <c r="Y13" s="57">
        <f>((G13-I13)/((G13-I13)+U13))*100</f>
        <v>74.22680412371135</v>
      </c>
      <c r="Z13" s="56"/>
      <c r="AA13" s="57">
        <f>(U13/((G13-I13)+U13))*100</f>
        <v>25.773195876288657</v>
      </c>
    </row>
    <row r="14" spans="1:27" ht="12.75">
      <c r="A14" s="49" t="s">
        <v>91</v>
      </c>
      <c r="C14" s="60" t="s">
        <v>27</v>
      </c>
      <c r="D14" s="28"/>
      <c r="E14" s="28">
        <v>34</v>
      </c>
      <c r="F14" s="28"/>
      <c r="G14" s="28">
        <f aca="true" t="shared" si="0" ref="G14:G43">100/(1-E14/100)</f>
        <v>151.51515151515153</v>
      </c>
      <c r="H14" s="28"/>
      <c r="I14" s="32">
        <v>100</v>
      </c>
      <c r="J14" s="32"/>
      <c r="K14" s="28">
        <v>22</v>
      </c>
      <c r="L14" s="28"/>
      <c r="M14" s="28">
        <v>22</v>
      </c>
      <c r="N14" s="28"/>
      <c r="O14" s="28">
        <v>0</v>
      </c>
      <c r="P14" s="28"/>
      <c r="Q14" s="28">
        <v>0</v>
      </c>
      <c r="R14" s="28"/>
      <c r="S14" s="28">
        <v>0</v>
      </c>
      <c r="T14" s="28"/>
      <c r="U14" s="28">
        <v>22</v>
      </c>
      <c r="V14" s="28"/>
      <c r="W14" s="57">
        <f aca="true" t="shared" si="1" ref="W14:W43">(G14-I14+U14)/G14*100</f>
        <v>48.52000000000001</v>
      </c>
      <c r="X14" s="57"/>
      <c r="Y14" s="57">
        <f aca="true" t="shared" si="2" ref="Y14:Y43">((G14-I14)/((G14-I14)+U14))*100</f>
        <v>70.07419620774938</v>
      </c>
      <c r="Z14" s="56"/>
      <c r="AA14" s="57">
        <f aca="true" t="shared" si="3" ref="AA14:AA43">(U14/((G14-I14)+U14))*100</f>
        <v>29.925803792250612</v>
      </c>
    </row>
    <row r="15" spans="1:27" ht="12.75">
      <c r="A15" s="49" t="s">
        <v>92</v>
      </c>
      <c r="C15" s="60" t="s">
        <v>27</v>
      </c>
      <c r="D15" s="28"/>
      <c r="E15" s="28">
        <v>40.17</v>
      </c>
      <c r="F15" s="28"/>
      <c r="G15" s="28">
        <v>167.14023065351827</v>
      </c>
      <c r="H15" s="28"/>
      <c r="I15" s="32">
        <v>100</v>
      </c>
      <c r="J15" s="32"/>
      <c r="K15" s="28">
        <v>0</v>
      </c>
      <c r="L15" s="28"/>
      <c r="M15" s="28">
        <v>13.39</v>
      </c>
      <c r="N15" s="28"/>
      <c r="O15" s="28">
        <v>0</v>
      </c>
      <c r="P15" s="28"/>
      <c r="Q15" s="28">
        <v>0</v>
      </c>
      <c r="R15" s="28"/>
      <c r="S15" s="28">
        <v>0</v>
      </c>
      <c r="T15" s="28"/>
      <c r="U15" s="28">
        <f>+(M15/100)*MAX(I15,O15)-S15</f>
        <v>13.390000000000002</v>
      </c>
      <c r="V15" s="28"/>
      <c r="W15" s="57">
        <f t="shared" si="1"/>
        <v>48.181236999999996</v>
      </c>
      <c r="X15" s="57"/>
      <c r="Y15" s="57">
        <f t="shared" si="2"/>
        <v>83.37270377678348</v>
      </c>
      <c r="Z15" s="56"/>
      <c r="AA15" s="57">
        <f t="shared" si="3"/>
        <v>16.62729622321653</v>
      </c>
    </row>
    <row r="16" spans="1:27" ht="12.75">
      <c r="A16" s="49" t="s">
        <v>28</v>
      </c>
      <c r="C16" s="60" t="s">
        <v>29</v>
      </c>
      <c r="D16" s="28"/>
      <c r="E16" s="28">
        <v>42.86</v>
      </c>
      <c r="F16" s="28"/>
      <c r="G16" s="28">
        <f t="shared" si="0"/>
        <v>175.00875043752188</v>
      </c>
      <c r="H16" s="28"/>
      <c r="I16" s="32">
        <v>100</v>
      </c>
      <c r="J16" s="32"/>
      <c r="K16" s="28">
        <v>0</v>
      </c>
      <c r="L16" s="28"/>
      <c r="M16" s="28">
        <v>52.349999999999994</v>
      </c>
      <c r="N16" s="28"/>
      <c r="O16" s="28">
        <v>125</v>
      </c>
      <c r="P16" s="28"/>
      <c r="Q16" s="28">
        <v>13.996500000000001</v>
      </c>
      <c r="R16" s="28"/>
      <c r="S16" s="28">
        <v>17.495625000000004</v>
      </c>
      <c r="T16" s="28"/>
      <c r="U16" s="28">
        <v>47.941874999999996</v>
      </c>
      <c r="V16" s="28"/>
      <c r="W16" s="57">
        <f t="shared" si="1"/>
        <v>70.25398737500001</v>
      </c>
      <c r="X16" s="57"/>
      <c r="Y16" s="57">
        <f t="shared" si="2"/>
        <v>61.0072134001775</v>
      </c>
      <c r="Z16" s="56"/>
      <c r="AA16" s="57">
        <f t="shared" si="3"/>
        <v>38.99278659982251</v>
      </c>
    </row>
    <row r="17" spans="1:27" ht="12.75">
      <c r="A17" s="49" t="s">
        <v>30</v>
      </c>
      <c r="C17" s="60" t="s">
        <v>27</v>
      </c>
      <c r="D17" s="28"/>
      <c r="E17" s="28">
        <v>41</v>
      </c>
      <c r="F17" s="28"/>
      <c r="G17" s="28">
        <f t="shared" si="0"/>
        <v>169.4915254237288</v>
      </c>
      <c r="H17" s="28"/>
      <c r="I17" s="32">
        <v>100</v>
      </c>
      <c r="J17" s="32"/>
      <c r="K17" s="28">
        <v>25</v>
      </c>
      <c r="L17" s="28"/>
      <c r="M17" s="28">
        <v>25</v>
      </c>
      <c r="N17" s="28"/>
      <c r="O17" s="28">
        <v>0</v>
      </c>
      <c r="P17" s="28"/>
      <c r="Q17" s="28">
        <v>0</v>
      </c>
      <c r="R17" s="28"/>
      <c r="S17" s="28">
        <v>0</v>
      </c>
      <c r="T17" s="28"/>
      <c r="U17" s="28">
        <v>25</v>
      </c>
      <c r="V17" s="28"/>
      <c r="W17" s="57">
        <f t="shared" si="1"/>
        <v>55.75</v>
      </c>
      <c r="X17" s="57"/>
      <c r="Y17" s="57">
        <f t="shared" si="2"/>
        <v>73.54260089686099</v>
      </c>
      <c r="Z17" s="56"/>
      <c r="AA17" s="57">
        <f t="shared" si="3"/>
        <v>26.457399103139018</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36.66</v>
      </c>
      <c r="F20" s="28"/>
      <c r="G20" s="28">
        <f t="shared" si="0"/>
        <v>157.87811809283235</v>
      </c>
      <c r="H20" s="28"/>
      <c r="I20" s="32">
        <v>100</v>
      </c>
      <c r="J20" s="32"/>
      <c r="K20" s="28">
        <v>0</v>
      </c>
      <c r="L20" s="28"/>
      <c r="M20" s="28">
        <v>61.7</v>
      </c>
      <c r="N20" s="28"/>
      <c r="O20" s="28">
        <v>150</v>
      </c>
      <c r="P20" s="28"/>
      <c r="Q20" s="28">
        <v>33.33333333333333</v>
      </c>
      <c r="R20" s="28"/>
      <c r="S20" s="28">
        <v>49.999999999999986</v>
      </c>
      <c r="T20" s="28"/>
      <c r="U20" s="28">
        <v>42.55000000000001</v>
      </c>
      <c r="V20" s="28"/>
      <c r="W20" s="57">
        <f t="shared" si="1"/>
        <v>63.611170000000016</v>
      </c>
      <c r="X20" s="57"/>
      <c r="Y20" s="57">
        <f t="shared" si="2"/>
        <v>57.63138769495987</v>
      </c>
      <c r="Z20" s="56"/>
      <c r="AA20" s="57">
        <f t="shared" si="3"/>
        <v>42.36861230504014</v>
      </c>
    </row>
    <row r="21" spans="1:27" ht="12.75">
      <c r="A21" s="49" t="s">
        <v>32</v>
      </c>
      <c r="C21" s="60" t="s">
        <v>51</v>
      </c>
      <c r="D21" s="28"/>
      <c r="E21" s="28">
        <v>41.086956521739125</v>
      </c>
      <c r="F21" s="28"/>
      <c r="G21" s="28">
        <f t="shared" si="0"/>
        <v>169.74169741697415</v>
      </c>
      <c r="H21" s="28"/>
      <c r="I21" s="32">
        <v>100</v>
      </c>
      <c r="J21" s="32"/>
      <c r="K21" s="28">
        <v>0</v>
      </c>
      <c r="L21" s="28"/>
      <c r="M21" s="28">
        <v>56.975</v>
      </c>
      <c r="N21" s="28"/>
      <c r="O21" s="28">
        <v>142.26059040590405</v>
      </c>
      <c r="P21" s="28"/>
      <c r="Q21" s="28">
        <v>30</v>
      </c>
      <c r="R21" s="28"/>
      <c r="S21" s="28">
        <v>42.26059040590405</v>
      </c>
      <c r="T21" s="28"/>
      <c r="U21" s="28">
        <v>35.622836697416986</v>
      </c>
      <c r="V21" s="28"/>
      <c r="W21" s="57">
        <f t="shared" si="1"/>
        <v>62.073453793478265</v>
      </c>
      <c r="X21" s="57"/>
      <c r="Y21" s="57">
        <f t="shared" si="2"/>
        <v>66.19086583845915</v>
      </c>
      <c r="Z21" s="56"/>
      <c r="AA21" s="57">
        <f t="shared" si="3"/>
        <v>33.80913416154086</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100</v>
      </c>
      <c r="C23" s="60" t="s">
        <v>48</v>
      </c>
      <c r="D23" s="28"/>
      <c r="E23" s="28">
        <v>33.333333333333336</v>
      </c>
      <c r="F23" s="28"/>
      <c r="G23" s="28">
        <f t="shared" si="0"/>
        <v>150</v>
      </c>
      <c r="H23" s="28"/>
      <c r="I23" s="32">
        <v>100</v>
      </c>
      <c r="J23" s="32"/>
      <c r="K23" s="28">
        <v>0</v>
      </c>
      <c r="L23" s="28"/>
      <c r="M23" s="28">
        <v>10</v>
      </c>
      <c r="N23" s="28"/>
      <c r="O23" s="28">
        <v>0</v>
      </c>
      <c r="P23" s="28"/>
      <c r="Q23" s="28">
        <v>0</v>
      </c>
      <c r="R23" s="28"/>
      <c r="S23" s="28">
        <v>0</v>
      </c>
      <c r="T23" s="28"/>
      <c r="U23" s="28">
        <v>10</v>
      </c>
      <c r="V23" s="28"/>
      <c r="W23" s="57">
        <f t="shared" si="1"/>
        <v>40</v>
      </c>
      <c r="X23" s="57"/>
      <c r="Y23" s="57">
        <f t="shared" si="2"/>
        <v>83.33333333333334</v>
      </c>
      <c r="Z23" s="56"/>
      <c r="AA23" s="57">
        <f t="shared" si="3"/>
        <v>16.666666666666664</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38.5</v>
      </c>
      <c r="F25" s="28"/>
      <c r="G25" s="28">
        <f t="shared" si="0"/>
        <v>162.60162601626016</v>
      </c>
      <c r="H25" s="28"/>
      <c r="I25" s="32">
        <v>100</v>
      </c>
      <c r="J25" s="32"/>
      <c r="K25" s="28">
        <v>0</v>
      </c>
      <c r="L25" s="28"/>
      <c r="M25" s="28">
        <v>48</v>
      </c>
      <c r="N25" s="28"/>
      <c r="O25" s="28">
        <v>130.73593073593074</v>
      </c>
      <c r="P25" s="28"/>
      <c r="Q25" s="28">
        <v>23.509933774834437</v>
      </c>
      <c r="R25" s="28"/>
      <c r="S25" s="28">
        <v>30.735930735930737</v>
      </c>
      <c r="T25" s="28"/>
      <c r="U25" s="28">
        <v>32.01731601731601</v>
      </c>
      <c r="V25" s="28"/>
      <c r="W25" s="57">
        <f t="shared" si="1"/>
        <v>58.19064935064934</v>
      </c>
      <c r="X25" s="57"/>
      <c r="Y25" s="57">
        <f t="shared" si="2"/>
        <v>66.16183257898355</v>
      </c>
      <c r="Z25" s="56"/>
      <c r="AA25" s="57">
        <f t="shared" si="3"/>
        <v>33.83816742101646</v>
      </c>
    </row>
    <row r="26" spans="1:27" ht="12.75">
      <c r="A26" s="49" t="s">
        <v>36</v>
      </c>
      <c r="C26" s="60" t="s">
        <v>26</v>
      </c>
      <c r="D26" s="28"/>
      <c r="E26" s="28">
        <v>53.2</v>
      </c>
      <c r="F26" s="28"/>
      <c r="G26" s="28">
        <f t="shared" si="0"/>
        <v>213.67521367521368</v>
      </c>
      <c r="H26" s="28"/>
      <c r="I26" s="32">
        <v>100</v>
      </c>
      <c r="J26" s="32"/>
      <c r="K26" s="28">
        <v>0</v>
      </c>
      <c r="L26" s="28"/>
      <c r="M26" s="28">
        <v>51</v>
      </c>
      <c r="N26" s="28"/>
      <c r="O26" s="28">
        <v>213.7</v>
      </c>
      <c r="P26" s="28"/>
      <c r="Q26" s="28">
        <v>37</v>
      </c>
      <c r="R26" s="28"/>
      <c r="S26" s="28">
        <v>58.730158730158735</v>
      </c>
      <c r="T26" s="28"/>
      <c r="U26" s="28">
        <v>50.25684126984126</v>
      </c>
      <c r="V26" s="28"/>
      <c r="W26" s="57">
        <f t="shared" si="1"/>
        <v>76.72020171428571</v>
      </c>
      <c r="X26" s="57"/>
      <c r="Y26" s="57">
        <f t="shared" si="2"/>
        <v>69.34288337525822</v>
      </c>
      <c r="Z26" s="56"/>
      <c r="AA26" s="57">
        <f t="shared" si="3"/>
        <v>30.657116624741775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t="s">
        <v>103</v>
      </c>
      <c r="B29" s="38"/>
      <c r="C29" s="75" t="s">
        <v>27</v>
      </c>
      <c r="D29" s="28"/>
      <c r="E29" s="28">
        <v>25</v>
      </c>
      <c r="F29" s="28"/>
      <c r="G29" s="61">
        <v>133.3</v>
      </c>
      <c r="H29" s="28"/>
      <c r="I29" s="32">
        <v>100</v>
      </c>
      <c r="J29" s="32"/>
      <c r="K29" s="76" t="s">
        <v>56</v>
      </c>
      <c r="L29" s="28"/>
      <c r="M29" s="76"/>
      <c r="N29" s="28"/>
      <c r="O29" s="76"/>
      <c r="P29" s="28"/>
      <c r="Q29" s="76"/>
      <c r="R29" s="28"/>
      <c r="S29" s="76"/>
      <c r="T29" s="28"/>
      <c r="U29" s="28">
        <f>+(M29/100)*MAX(I29,O29)-S29</f>
        <v>0</v>
      </c>
      <c r="V29" s="28"/>
      <c r="W29" s="62">
        <f>(G29-I29+U29)/G29*100</f>
        <v>24.98124531132784</v>
      </c>
      <c r="X29" s="57"/>
      <c r="Y29" s="62">
        <f>((G29-I29)/((G29-I29)+U29))*100</f>
        <v>100</v>
      </c>
      <c r="Z29" s="56"/>
      <c r="AA29" s="57">
        <f>(U29/((G29-I29)+U29))*100</f>
        <v>0</v>
      </c>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v>
      </c>
      <c r="F31" s="28"/>
      <c r="G31" s="28">
        <f t="shared" si="0"/>
        <v>151.51515151515153</v>
      </c>
      <c r="H31" s="28"/>
      <c r="I31" s="32">
        <v>100</v>
      </c>
      <c r="J31" s="32"/>
      <c r="K31" s="28">
        <v>0</v>
      </c>
      <c r="L31" s="28"/>
      <c r="M31" s="28">
        <v>0</v>
      </c>
      <c r="N31" s="28"/>
      <c r="O31" s="28">
        <v>0</v>
      </c>
      <c r="P31" s="28"/>
      <c r="Q31" s="28">
        <v>0</v>
      </c>
      <c r="R31" s="28"/>
      <c r="S31" s="28">
        <v>0</v>
      </c>
      <c r="T31" s="28"/>
      <c r="U31" s="28">
        <v>0</v>
      </c>
      <c r="V31" s="28"/>
      <c r="W31" s="57">
        <f t="shared" si="1"/>
        <v>34.00000000000001</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0"/>
        <v>165.56291390728478</v>
      </c>
      <c r="H36" s="28"/>
      <c r="I36" s="32">
        <v>100</v>
      </c>
      <c r="J36" s="32"/>
      <c r="K36" s="28">
        <v>25</v>
      </c>
      <c r="L36" s="28"/>
      <c r="M36" s="28">
        <v>25</v>
      </c>
      <c r="N36" s="28"/>
      <c r="O36" s="28">
        <v>0</v>
      </c>
      <c r="P36" s="28"/>
      <c r="Q36" s="28">
        <v>0</v>
      </c>
      <c r="R36" s="28"/>
      <c r="S36" s="28">
        <v>0</v>
      </c>
      <c r="T36" s="28"/>
      <c r="U36" s="28">
        <v>25</v>
      </c>
      <c r="V36" s="28"/>
      <c r="W36" s="57">
        <f t="shared" si="1"/>
        <v>54.7</v>
      </c>
      <c r="X36" s="57"/>
      <c r="Y36" s="57">
        <f t="shared" si="2"/>
        <v>72.3948811700183</v>
      </c>
      <c r="Z36" s="56"/>
      <c r="AA36" s="57">
        <f t="shared" si="3"/>
        <v>27.605118829981716</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29</v>
      </c>
      <c r="D38" s="28"/>
      <c r="E38" s="28">
        <v>35</v>
      </c>
      <c r="F38" s="28"/>
      <c r="G38" s="28">
        <f t="shared" si="0"/>
        <v>153.84615384615384</v>
      </c>
      <c r="H38" s="28"/>
      <c r="I38" s="32">
        <v>100</v>
      </c>
      <c r="J38" s="32"/>
      <c r="K38" s="28">
        <v>0</v>
      </c>
      <c r="L38" s="28"/>
      <c r="M38" s="28">
        <v>56</v>
      </c>
      <c r="N38" s="28"/>
      <c r="O38" s="28">
        <v>140</v>
      </c>
      <c r="P38" s="28"/>
      <c r="Q38" s="28">
        <v>28.57142857142857</v>
      </c>
      <c r="R38" s="28"/>
      <c r="S38" s="28">
        <v>40</v>
      </c>
      <c r="T38" s="28"/>
      <c r="U38" s="28">
        <v>38.400000000000006</v>
      </c>
      <c r="V38" s="28"/>
      <c r="W38" s="57">
        <f t="shared" si="1"/>
        <v>59.96</v>
      </c>
      <c r="X38" s="57"/>
      <c r="Y38" s="57">
        <f t="shared" si="2"/>
        <v>58.37224816544362</v>
      </c>
      <c r="Z38" s="56"/>
      <c r="AA38" s="57">
        <f t="shared" si="3"/>
        <v>41.62775183455638</v>
      </c>
    </row>
    <row r="39" spans="1:27" ht="12.75">
      <c r="A39" s="49" t="s">
        <v>44</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28.469241773962803</v>
      </c>
      <c r="F40" s="28"/>
      <c r="G40" s="28">
        <f t="shared" si="0"/>
        <v>139.8</v>
      </c>
      <c r="H40" s="28"/>
      <c r="I40" s="32">
        <v>100</v>
      </c>
      <c r="J40" s="32"/>
      <c r="K40" s="28">
        <v>0</v>
      </c>
      <c r="L40" s="28"/>
      <c r="M40" s="28">
        <v>42.44</v>
      </c>
      <c r="N40" s="28"/>
      <c r="O40" s="28">
        <v>0</v>
      </c>
      <c r="P40" s="28"/>
      <c r="Q40" s="28">
        <v>0</v>
      </c>
      <c r="R40" s="28"/>
      <c r="S40" s="28">
        <v>0</v>
      </c>
      <c r="T40" s="28"/>
      <c r="U40" s="28">
        <v>42.44</v>
      </c>
      <c r="V40" s="28"/>
      <c r="W40" s="57">
        <f t="shared" si="1"/>
        <v>58.826895565093</v>
      </c>
      <c r="X40" s="57"/>
      <c r="Y40" s="57">
        <f t="shared" si="2"/>
        <v>48.39494163424125</v>
      </c>
      <c r="Z40" s="56"/>
      <c r="AA40" s="57">
        <f t="shared" si="3"/>
        <v>51.60505836575875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0"/>
        <v>149.2537313432836</v>
      </c>
      <c r="H42" s="28"/>
      <c r="I42" s="32">
        <v>100</v>
      </c>
      <c r="J42" s="32"/>
      <c r="K42" s="28">
        <v>0</v>
      </c>
      <c r="L42" s="28"/>
      <c r="M42" s="28">
        <v>40</v>
      </c>
      <c r="N42" s="28"/>
      <c r="O42" s="28">
        <v>125</v>
      </c>
      <c r="P42" s="28"/>
      <c r="Q42" s="28">
        <v>20</v>
      </c>
      <c r="R42" s="28"/>
      <c r="S42" s="28">
        <v>25</v>
      </c>
      <c r="T42" s="28"/>
      <c r="U42" s="28">
        <v>25</v>
      </c>
      <c r="V42" s="28"/>
      <c r="W42" s="57">
        <f t="shared" si="1"/>
        <v>49.75000000000001</v>
      </c>
      <c r="X42" s="57"/>
      <c r="Y42" s="57">
        <f t="shared" si="2"/>
        <v>66.33165829145729</v>
      </c>
      <c r="Z42" s="56"/>
      <c r="AA42" s="57">
        <f t="shared" si="3"/>
        <v>33.66834170854271</v>
      </c>
    </row>
    <row r="43" spans="1:27" ht="12.75">
      <c r="A43" s="49" t="s">
        <v>102</v>
      </c>
      <c r="C43" s="60" t="s">
        <v>27</v>
      </c>
      <c r="D43" s="28"/>
      <c r="E43" s="28">
        <v>39.6</v>
      </c>
      <c r="F43" s="28"/>
      <c r="G43" s="28">
        <f t="shared" si="0"/>
        <v>165.56291390728478</v>
      </c>
      <c r="H43" s="28"/>
      <c r="I43" s="32">
        <v>100</v>
      </c>
      <c r="J43" s="32"/>
      <c r="K43" s="28">
        <v>0</v>
      </c>
      <c r="L43" s="28"/>
      <c r="M43" s="28">
        <v>46.1</v>
      </c>
      <c r="N43" s="28"/>
      <c r="O43" s="28">
        <v>0</v>
      </c>
      <c r="P43" s="28"/>
      <c r="Q43" s="28">
        <v>0</v>
      </c>
      <c r="R43" s="28"/>
      <c r="S43" s="28">
        <v>0</v>
      </c>
      <c r="T43" s="28"/>
      <c r="U43" s="28">
        <f>+(M43/100)*MAX(I43,O43)-S43</f>
        <v>46.1</v>
      </c>
      <c r="V43" s="28"/>
      <c r="W43" s="57">
        <f t="shared" si="1"/>
        <v>67.4444</v>
      </c>
      <c r="X43" s="57"/>
      <c r="Y43" s="57">
        <f t="shared" si="2"/>
        <v>58.7150304547153</v>
      </c>
      <c r="Z43" s="56"/>
      <c r="AA43" s="57">
        <f t="shared" si="3"/>
        <v>41.2849695452847</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M34:M43 M13:M20 N13:T43 V13:V43 U13:U17 U37:U43">
    <cfRule type="cellIs" priority="57" dxfId="0" operator="equal" stopIfTrue="1">
      <formula>0</formula>
    </cfRule>
  </conditionalFormatting>
  <conditionalFormatting sqref="C19:T19 V19">
    <cfRule type="cellIs" priority="56" dxfId="0" operator="equal" stopIfTrue="1">
      <formula>0</formula>
    </cfRule>
  </conditionalFormatting>
  <conditionalFormatting sqref="C24:L24 N24:T24 V24">
    <cfRule type="cellIs" priority="55" dxfId="0" operator="equal" stopIfTrue="1">
      <formula>0</formula>
    </cfRule>
  </conditionalFormatting>
  <conditionalFormatting sqref="C27:L30 N27:T30 V27:V30">
    <cfRule type="cellIs" priority="54" dxfId="0" operator="equal" stopIfTrue="1">
      <formula>0</formula>
    </cfRule>
  </conditionalFormatting>
  <conditionalFormatting sqref="C35:T35 V35">
    <cfRule type="cellIs" priority="53" dxfId="0" operator="equal" stopIfTrue="1">
      <formula>0</formula>
    </cfRule>
  </conditionalFormatting>
  <conditionalFormatting sqref="C41:V41">
    <cfRule type="cellIs" priority="52" dxfId="0" operator="equal" stopIfTrue="1">
      <formula>0</formula>
    </cfRule>
  </conditionalFormatting>
  <conditionalFormatting sqref="E22">
    <cfRule type="cellIs" priority="51" dxfId="0" operator="equal" stopIfTrue="1">
      <formula>0</formula>
    </cfRule>
  </conditionalFormatting>
  <conditionalFormatting sqref="C19:T19 V19">
    <cfRule type="cellIs" priority="50" dxfId="0" operator="equal" stopIfTrue="1">
      <formula>0</formula>
    </cfRule>
  </conditionalFormatting>
  <conditionalFormatting sqref="C19:T19 V19">
    <cfRule type="cellIs" priority="49" dxfId="0" operator="equal" stopIfTrue="1">
      <formula>0</formula>
    </cfRule>
  </conditionalFormatting>
  <conditionalFormatting sqref="C19:T19 V19">
    <cfRule type="cellIs" priority="48" dxfId="0" operator="equal" stopIfTrue="1">
      <formula>0</formula>
    </cfRule>
  </conditionalFormatting>
  <conditionalFormatting sqref="C19:T19 V19">
    <cfRule type="cellIs" priority="47" dxfId="0" operator="equal" stopIfTrue="1">
      <formula>0</formula>
    </cfRule>
  </conditionalFormatting>
  <conditionalFormatting sqref="C19:T19 V19">
    <cfRule type="cellIs" priority="46" dxfId="0" operator="equal" stopIfTrue="1">
      <formula>0</formula>
    </cfRule>
  </conditionalFormatting>
  <conditionalFormatting sqref="C19:T19 V19">
    <cfRule type="cellIs" priority="45" dxfId="0" operator="equal" stopIfTrue="1">
      <formula>0</formula>
    </cfRule>
  </conditionalFormatting>
  <conditionalFormatting sqref="C19:T19 V19:AA19">
    <cfRule type="cellIs" priority="44" dxfId="0" operator="equal" stopIfTrue="1">
      <formula>0</formula>
    </cfRule>
  </conditionalFormatting>
  <conditionalFormatting sqref="C19:T19 V19:AA19">
    <cfRule type="cellIs" priority="43" dxfId="0" operator="equal" stopIfTrue="1">
      <formula>0</formula>
    </cfRule>
  </conditionalFormatting>
  <conditionalFormatting sqref="C19:T19 V19:AA19">
    <cfRule type="cellIs" priority="42" dxfId="0" operator="equal" stopIfTrue="1">
      <formula>0</formula>
    </cfRule>
  </conditionalFormatting>
  <conditionalFormatting sqref="C19:T19 V19:AA19">
    <cfRule type="cellIs" priority="41" dxfId="0" operator="equal" stopIfTrue="1">
      <formula>0</formula>
    </cfRule>
  </conditionalFormatting>
  <conditionalFormatting sqref="C24:L24 N24:T24 V24">
    <cfRule type="cellIs" priority="40" dxfId="0" operator="equal" stopIfTrue="1">
      <formula>0</formula>
    </cfRule>
  </conditionalFormatting>
  <conditionalFormatting sqref="C24:L24 N24:T24 V24">
    <cfRule type="cellIs" priority="39" dxfId="0" operator="equal" stopIfTrue="1">
      <formula>0</formula>
    </cfRule>
  </conditionalFormatting>
  <conditionalFormatting sqref="C24:L24 N24:T24 V24">
    <cfRule type="cellIs" priority="38" dxfId="0" operator="equal" stopIfTrue="1">
      <formula>0</formula>
    </cfRule>
  </conditionalFormatting>
  <conditionalFormatting sqref="C24:L24 N24:T24 V24">
    <cfRule type="cellIs" priority="37" dxfId="0" operator="equal" stopIfTrue="1">
      <formula>0</formula>
    </cfRule>
  </conditionalFormatting>
  <conditionalFormatting sqref="C24:L24 N24:T24 V24">
    <cfRule type="cellIs" priority="36" dxfId="0" operator="equal" stopIfTrue="1">
      <formula>0</formula>
    </cfRule>
  </conditionalFormatting>
  <conditionalFormatting sqref="C24:L24 N24:T24 V24">
    <cfRule type="cellIs" priority="35" dxfId="0" operator="equal" stopIfTrue="1">
      <formula>0</formula>
    </cfRule>
  </conditionalFormatting>
  <conditionalFormatting sqref="C24:L24 N24:T24 V24:AA24">
    <cfRule type="cellIs" priority="34" dxfId="0" operator="equal" stopIfTrue="1">
      <formula>0</formula>
    </cfRule>
  </conditionalFormatting>
  <conditionalFormatting sqref="C24:L24 N24:T24 V24:AA24">
    <cfRule type="cellIs" priority="33" dxfId="0" operator="equal" stopIfTrue="1">
      <formula>0</formula>
    </cfRule>
  </conditionalFormatting>
  <conditionalFormatting sqref="C24:L24 N24:T24 V24:AA24">
    <cfRule type="cellIs" priority="32" dxfId="0" operator="equal" stopIfTrue="1">
      <formula>0</formula>
    </cfRule>
  </conditionalFormatting>
  <conditionalFormatting sqref="C24:L24 N24:T24 V24:AA24">
    <cfRule type="cellIs" priority="31" dxfId="0" operator="equal" stopIfTrue="1">
      <formula>0</formula>
    </cfRule>
  </conditionalFormatting>
  <conditionalFormatting sqref="C27:L30 N27:T30 V27:V30">
    <cfRule type="cellIs" priority="30" dxfId="0" operator="equal" stopIfTrue="1">
      <formula>0</formula>
    </cfRule>
  </conditionalFormatting>
  <conditionalFormatting sqref="C27:L30 N27:T30 V27:V30">
    <cfRule type="cellIs" priority="29" dxfId="0" operator="equal" stopIfTrue="1">
      <formula>0</formula>
    </cfRule>
  </conditionalFormatting>
  <conditionalFormatting sqref="C27:L30 N27:T30 V27:V30">
    <cfRule type="cellIs" priority="28" dxfId="0" operator="equal" stopIfTrue="1">
      <formula>0</formula>
    </cfRule>
  </conditionalFormatting>
  <conditionalFormatting sqref="C27:L30 N27:T30 V27:V30">
    <cfRule type="cellIs" priority="27" dxfId="0" operator="equal" stopIfTrue="1">
      <formula>0</formula>
    </cfRule>
  </conditionalFormatting>
  <conditionalFormatting sqref="C27:L30 N27:T30 V27:V30">
    <cfRule type="cellIs" priority="26" dxfId="0" operator="equal" stopIfTrue="1">
      <formula>0</formula>
    </cfRule>
  </conditionalFormatting>
  <conditionalFormatting sqref="C27:L30 N27:T30 V27:V30">
    <cfRule type="cellIs" priority="25" dxfId="0" operator="equal" stopIfTrue="1">
      <formula>0</formula>
    </cfRule>
  </conditionalFormatting>
  <conditionalFormatting sqref="C27:L30 N27:T30 V27:AA28 V30:AA30 V29:Z29">
    <cfRule type="cellIs" priority="24" dxfId="0" operator="equal" stopIfTrue="1">
      <formula>0</formula>
    </cfRule>
  </conditionalFormatting>
  <conditionalFormatting sqref="C27:L30 N27:T30 V27:AA28 V30:AA30 V29:Z29">
    <cfRule type="cellIs" priority="23" dxfId="0" operator="equal" stopIfTrue="1">
      <formula>0</formula>
    </cfRule>
  </conditionalFormatting>
  <conditionalFormatting sqref="C27:L30 N27:T30 V27:AA28 V30:AA30 V29:Z29">
    <cfRule type="cellIs" priority="22" dxfId="0" operator="equal" stopIfTrue="1">
      <formula>0</formula>
    </cfRule>
  </conditionalFormatting>
  <conditionalFormatting sqref="C27:L30 N27:T30 V27:AA28 V30:AA30 V29:Z29">
    <cfRule type="cellIs" priority="21" dxfId="0" operator="equal" stopIfTrue="1">
      <formula>0</formula>
    </cfRule>
  </conditionalFormatting>
  <conditionalFormatting sqref="C35:T35 V35">
    <cfRule type="cellIs" priority="20" dxfId="0" operator="equal" stopIfTrue="1">
      <formula>0</formula>
    </cfRule>
  </conditionalFormatting>
  <conditionalFormatting sqref="C35:T35 V35">
    <cfRule type="cellIs" priority="19" dxfId="0" operator="equal" stopIfTrue="1">
      <formula>0</formula>
    </cfRule>
  </conditionalFormatting>
  <conditionalFormatting sqref="C35:T35 V35">
    <cfRule type="cellIs" priority="18" dxfId="0" operator="equal" stopIfTrue="1">
      <formula>0</formula>
    </cfRule>
  </conditionalFormatting>
  <conditionalFormatting sqref="C35:T35 V35">
    <cfRule type="cellIs" priority="17" dxfId="0" operator="equal" stopIfTrue="1">
      <formula>0</formula>
    </cfRule>
  </conditionalFormatting>
  <conditionalFormatting sqref="C35:T35 V35">
    <cfRule type="cellIs" priority="16" dxfId="0" operator="equal" stopIfTrue="1">
      <formula>0</formula>
    </cfRule>
  </conditionalFormatting>
  <conditionalFormatting sqref="C35:T35 V35">
    <cfRule type="cellIs" priority="15" dxfId="0" operator="equal" stopIfTrue="1">
      <formula>0</formula>
    </cfRule>
  </conditionalFormatting>
  <conditionalFormatting sqref="C35:T35 V35:AA35">
    <cfRule type="cellIs" priority="14" dxfId="0" operator="equal" stopIfTrue="1">
      <formula>0</formula>
    </cfRule>
  </conditionalFormatting>
  <conditionalFormatting sqref="C35:T35 V35:AA35">
    <cfRule type="cellIs" priority="13" dxfId="0" operator="equal" stopIfTrue="1">
      <formula>0</formula>
    </cfRule>
  </conditionalFormatting>
  <conditionalFormatting sqref="C35:T35 V35:AA35">
    <cfRule type="cellIs" priority="12" dxfId="0" operator="equal" stopIfTrue="1">
      <formula>0</formula>
    </cfRule>
  </conditionalFormatting>
  <conditionalFormatting sqref="C35:T35 V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A1" sqref="A1"/>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65</v>
      </c>
    </row>
    <row r="2" ht="12.75"/>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33</v>
      </c>
      <c r="F13" s="28"/>
      <c r="G13" s="28">
        <f>100/(1-E13/100)</f>
        <v>149.2537313432836</v>
      </c>
      <c r="H13" s="28"/>
      <c r="I13" s="32">
        <v>100</v>
      </c>
      <c r="J13" s="32"/>
      <c r="K13" s="28">
        <v>0</v>
      </c>
      <c r="L13" s="28"/>
      <c r="M13" s="28">
        <v>48.4</v>
      </c>
      <c r="N13" s="28"/>
      <c r="O13" s="28">
        <v>149.2537313432836</v>
      </c>
      <c r="P13" s="28"/>
      <c r="Q13" s="28">
        <v>33</v>
      </c>
      <c r="R13" s="28"/>
      <c r="S13" s="28">
        <v>49.25373134328358</v>
      </c>
      <c r="T13" s="28"/>
      <c r="U13" s="28">
        <v>22.985074626865675</v>
      </c>
      <c r="V13" s="28"/>
      <c r="W13" s="57">
        <f>(G13-I13+U13)/G13*100</f>
        <v>48.4</v>
      </c>
      <c r="X13" s="57"/>
      <c r="Y13" s="57">
        <f>((G13-I13)/((G13-I13)+U13))*100</f>
        <v>68.18181818181819</v>
      </c>
      <c r="Z13" s="56"/>
      <c r="AA13" s="57">
        <f>(U13/((G13-I13)+U13))*100</f>
        <v>31.818181818181824</v>
      </c>
    </row>
    <row r="14" spans="1:27" ht="12.75">
      <c r="A14" s="49" t="s">
        <v>91</v>
      </c>
      <c r="C14" s="60" t="s">
        <v>27</v>
      </c>
      <c r="D14" s="28"/>
      <c r="E14" s="28">
        <v>34</v>
      </c>
      <c r="F14" s="28"/>
      <c r="G14" s="28">
        <f aca="true" t="shared" si="0" ref="G14:G43">100/(1-E14/100)</f>
        <v>151.51515151515153</v>
      </c>
      <c r="H14" s="28"/>
      <c r="I14" s="32">
        <v>100</v>
      </c>
      <c r="J14" s="32"/>
      <c r="K14" s="28">
        <v>22</v>
      </c>
      <c r="L14" s="28"/>
      <c r="M14" s="28">
        <v>22</v>
      </c>
      <c r="N14" s="28"/>
      <c r="O14" s="28">
        <v>0</v>
      </c>
      <c r="P14" s="28"/>
      <c r="Q14" s="28">
        <v>0</v>
      </c>
      <c r="R14" s="28"/>
      <c r="S14" s="28">
        <v>0</v>
      </c>
      <c r="T14" s="28"/>
      <c r="U14" s="28">
        <v>22</v>
      </c>
      <c r="V14" s="28"/>
      <c r="W14" s="57">
        <f aca="true" t="shared" si="1" ref="W14:W43">(G14-I14+U14)/G14*100</f>
        <v>48.52000000000001</v>
      </c>
      <c r="X14" s="57"/>
      <c r="Y14" s="57">
        <f aca="true" t="shared" si="2" ref="Y14:Y43">((G14-I14)/((G14-I14)+U14))*100</f>
        <v>70.07419620774938</v>
      </c>
      <c r="Z14" s="56"/>
      <c r="AA14" s="57">
        <f aca="true" t="shared" si="3" ref="AA14:AA43">(U14/((G14-I14)+U14))*100</f>
        <v>29.925803792250612</v>
      </c>
    </row>
    <row r="15" spans="1:27" ht="12.75">
      <c r="A15" s="49" t="s">
        <v>92</v>
      </c>
      <c r="C15" s="60" t="s">
        <v>27</v>
      </c>
      <c r="D15" s="28"/>
      <c r="E15" s="28">
        <v>40.17</v>
      </c>
      <c r="F15" s="28"/>
      <c r="G15" s="28">
        <v>167.14023065351827</v>
      </c>
      <c r="H15" s="28"/>
      <c r="I15" s="32">
        <v>100</v>
      </c>
      <c r="J15" s="32"/>
      <c r="K15" s="28">
        <v>0</v>
      </c>
      <c r="L15" s="28"/>
      <c r="M15" s="28">
        <v>13.39</v>
      </c>
      <c r="N15" s="28"/>
      <c r="O15" s="28">
        <v>0</v>
      </c>
      <c r="P15" s="28"/>
      <c r="Q15" s="28">
        <v>0</v>
      </c>
      <c r="R15" s="28"/>
      <c r="S15" s="28">
        <v>0</v>
      </c>
      <c r="T15" s="28"/>
      <c r="U15" s="28">
        <f>+(M15/100)*MAX(I15,O15)-S15</f>
        <v>13.390000000000002</v>
      </c>
      <c r="V15" s="28"/>
      <c r="W15" s="57">
        <f t="shared" si="1"/>
        <v>48.181236999999996</v>
      </c>
      <c r="X15" s="57"/>
      <c r="Y15" s="57">
        <f t="shared" si="2"/>
        <v>83.37270377678348</v>
      </c>
      <c r="Z15" s="56"/>
      <c r="AA15" s="57">
        <f t="shared" si="3"/>
        <v>16.62729622321653</v>
      </c>
    </row>
    <row r="16" spans="1:27" ht="12.75">
      <c r="A16" s="49" t="s">
        <v>28</v>
      </c>
      <c r="C16" s="60" t="s">
        <v>29</v>
      </c>
      <c r="D16" s="28"/>
      <c r="E16" s="28">
        <v>42.58</v>
      </c>
      <c r="F16" s="28"/>
      <c r="G16" s="28">
        <f t="shared" si="0"/>
        <v>174.15534656913965</v>
      </c>
      <c r="H16" s="28"/>
      <c r="I16" s="32">
        <v>100</v>
      </c>
      <c r="J16" s="32"/>
      <c r="K16" s="28">
        <v>0</v>
      </c>
      <c r="L16" s="28"/>
      <c r="M16" s="28">
        <v>52.349999999999994</v>
      </c>
      <c r="N16" s="28"/>
      <c r="O16" s="28">
        <v>125</v>
      </c>
      <c r="P16" s="28"/>
      <c r="Q16" s="28">
        <v>13.996500000000001</v>
      </c>
      <c r="R16" s="28"/>
      <c r="S16" s="28">
        <v>17.495625000000004</v>
      </c>
      <c r="T16" s="28"/>
      <c r="U16" s="28">
        <v>47.941874999999996</v>
      </c>
      <c r="V16" s="28"/>
      <c r="W16" s="57">
        <f t="shared" si="1"/>
        <v>70.10822462499999</v>
      </c>
      <c r="X16" s="57"/>
      <c r="Y16" s="57">
        <f t="shared" si="2"/>
        <v>60.73467161343055</v>
      </c>
      <c r="Z16" s="56"/>
      <c r="AA16" s="57">
        <f t="shared" si="3"/>
        <v>39.26532838656946</v>
      </c>
    </row>
    <row r="17" spans="1:27" ht="12.75">
      <c r="A17" s="49" t="s">
        <v>30</v>
      </c>
      <c r="C17" s="60" t="s">
        <v>27</v>
      </c>
      <c r="D17" s="28"/>
      <c r="E17" s="28">
        <v>42</v>
      </c>
      <c r="F17" s="28"/>
      <c r="G17" s="28">
        <f t="shared" si="0"/>
        <v>172.41379310344826</v>
      </c>
      <c r="H17" s="28"/>
      <c r="I17" s="32">
        <v>100</v>
      </c>
      <c r="J17" s="32"/>
      <c r="K17" s="28">
        <v>25</v>
      </c>
      <c r="L17" s="28"/>
      <c r="M17" s="28">
        <v>25</v>
      </c>
      <c r="N17" s="28"/>
      <c r="O17" s="28">
        <v>0</v>
      </c>
      <c r="P17" s="28"/>
      <c r="Q17" s="28">
        <v>0</v>
      </c>
      <c r="R17" s="28"/>
      <c r="S17" s="28">
        <v>0</v>
      </c>
      <c r="T17" s="28"/>
      <c r="U17" s="28">
        <v>25</v>
      </c>
      <c r="V17" s="28"/>
      <c r="W17" s="57">
        <f t="shared" si="1"/>
        <v>56.49999999999999</v>
      </c>
      <c r="X17" s="57"/>
      <c r="Y17" s="57">
        <f t="shared" si="2"/>
        <v>74.3362831858407</v>
      </c>
      <c r="Z17" s="56"/>
      <c r="AA17" s="57">
        <f t="shared" si="3"/>
        <v>25.663716814159297</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33.33</v>
      </c>
      <c r="F20" s="28"/>
      <c r="G20" s="28">
        <f t="shared" si="0"/>
        <v>149.99250037498123</v>
      </c>
      <c r="H20" s="28"/>
      <c r="I20" s="32">
        <v>100</v>
      </c>
      <c r="J20" s="32"/>
      <c r="K20" s="28">
        <v>0</v>
      </c>
      <c r="L20" s="28"/>
      <c r="M20" s="28">
        <v>61.2</v>
      </c>
      <c r="N20" s="28"/>
      <c r="O20" s="28">
        <v>150</v>
      </c>
      <c r="P20" s="28"/>
      <c r="Q20" s="28">
        <v>33.33333333333333</v>
      </c>
      <c r="R20" s="28"/>
      <c r="S20" s="28">
        <v>49.999999999999986</v>
      </c>
      <c r="T20" s="28"/>
      <c r="U20" s="28">
        <v>41.80000000000001</v>
      </c>
      <c r="V20" s="28"/>
      <c r="W20" s="57">
        <f t="shared" si="1"/>
        <v>61.19806</v>
      </c>
      <c r="X20" s="57"/>
      <c r="Y20" s="57">
        <f t="shared" si="2"/>
        <v>54.46251073971952</v>
      </c>
      <c r="Z20" s="56"/>
      <c r="AA20" s="57">
        <f t="shared" si="3"/>
        <v>45.53748926028049</v>
      </c>
    </row>
    <row r="21" spans="1:27" ht="12.75">
      <c r="A21" s="49" t="s">
        <v>32</v>
      </c>
      <c r="C21" s="60" t="s">
        <v>51</v>
      </c>
      <c r="D21" s="28"/>
      <c r="E21" s="28">
        <v>39.130434782608695</v>
      </c>
      <c r="F21" s="28"/>
      <c r="G21" s="28">
        <f t="shared" si="0"/>
        <v>164.28571428571428</v>
      </c>
      <c r="H21" s="28"/>
      <c r="I21" s="32">
        <v>100</v>
      </c>
      <c r="J21" s="32"/>
      <c r="K21" s="28">
        <v>0</v>
      </c>
      <c r="L21" s="28"/>
      <c r="M21" s="28">
        <v>53</v>
      </c>
      <c r="N21" s="28"/>
      <c r="O21" s="28">
        <v>140.90221428571428</v>
      </c>
      <c r="P21" s="28"/>
      <c r="Q21" s="28">
        <v>30</v>
      </c>
      <c r="R21" s="28"/>
      <c r="S21" s="28">
        <v>40.90221428571429</v>
      </c>
      <c r="T21" s="28"/>
      <c r="U21" s="28">
        <v>33.775959285714286</v>
      </c>
      <c r="V21" s="28"/>
      <c r="W21" s="57">
        <f t="shared" si="1"/>
        <v>59.6897143478261</v>
      </c>
      <c r="X21" s="57"/>
      <c r="Y21" s="57">
        <f t="shared" si="2"/>
        <v>65.55641153614238</v>
      </c>
      <c r="Z21" s="56"/>
      <c r="AA21" s="57">
        <f t="shared" si="3"/>
        <v>34.443588463857616</v>
      </c>
    </row>
    <row r="22" spans="1:27" ht="12.75">
      <c r="A22" s="49" t="s">
        <v>33</v>
      </c>
      <c r="C22" s="60" t="s">
        <v>50</v>
      </c>
      <c r="D22" s="28"/>
      <c r="E22" s="28">
        <v>35</v>
      </c>
      <c r="F22" s="28"/>
      <c r="G22" s="28">
        <f t="shared" si="0"/>
        <v>153.84615384615384</v>
      </c>
      <c r="H22" s="28"/>
      <c r="I22" s="32">
        <v>100</v>
      </c>
      <c r="J22" s="32"/>
      <c r="K22" s="28">
        <v>0</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66</v>
      </c>
      <c r="C23" s="60" t="s">
        <v>48</v>
      </c>
      <c r="D23" s="28"/>
      <c r="E23" s="28">
        <v>36</v>
      </c>
      <c r="F23" s="28"/>
      <c r="G23" s="28">
        <f t="shared" si="0"/>
        <v>156.25</v>
      </c>
      <c r="H23" s="28"/>
      <c r="I23" s="32">
        <v>100</v>
      </c>
      <c r="J23" s="32"/>
      <c r="K23" s="28">
        <v>0</v>
      </c>
      <c r="L23" s="28"/>
      <c r="M23" s="28">
        <v>10</v>
      </c>
      <c r="N23" s="28"/>
      <c r="O23" s="28">
        <v>0</v>
      </c>
      <c r="P23" s="28"/>
      <c r="Q23" s="28">
        <v>0</v>
      </c>
      <c r="R23" s="28"/>
      <c r="S23" s="28">
        <v>0</v>
      </c>
      <c r="T23" s="28"/>
      <c r="U23" s="28">
        <v>10</v>
      </c>
      <c r="V23" s="28"/>
      <c r="W23" s="57">
        <f t="shared" si="1"/>
        <v>42.4</v>
      </c>
      <c r="X23" s="57"/>
      <c r="Y23" s="57">
        <f t="shared" si="2"/>
        <v>84.90566037735849</v>
      </c>
      <c r="Z23" s="56"/>
      <c r="AA23" s="57">
        <f t="shared" si="3"/>
        <v>15.09433962264151</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40</v>
      </c>
      <c r="F25" s="28"/>
      <c r="G25" s="28">
        <f t="shared" si="0"/>
        <v>166.66666666666669</v>
      </c>
      <c r="H25" s="28"/>
      <c r="I25" s="32">
        <v>100</v>
      </c>
      <c r="J25" s="32"/>
      <c r="K25" s="28">
        <v>0</v>
      </c>
      <c r="L25" s="28"/>
      <c r="M25" s="28">
        <v>48</v>
      </c>
      <c r="N25" s="28"/>
      <c r="O25" s="28">
        <v>133.33333333333331</v>
      </c>
      <c r="P25" s="28"/>
      <c r="Q25" s="28">
        <v>24.99999999999999</v>
      </c>
      <c r="R25" s="28"/>
      <c r="S25" s="28">
        <v>33.333333333333314</v>
      </c>
      <c r="T25" s="28"/>
      <c r="U25" s="28">
        <v>30.66666666666667</v>
      </c>
      <c r="V25" s="28"/>
      <c r="W25" s="57">
        <f t="shared" si="1"/>
        <v>58.400000000000006</v>
      </c>
      <c r="X25" s="57"/>
      <c r="Y25" s="57">
        <f t="shared" si="2"/>
        <v>68.49315068493152</v>
      </c>
      <c r="Z25" s="56"/>
      <c r="AA25" s="57">
        <f t="shared" si="3"/>
        <v>31.506849315068493</v>
      </c>
    </row>
    <row r="26" spans="1:27" ht="12.75">
      <c r="A26" s="49" t="s">
        <v>36</v>
      </c>
      <c r="C26" s="60" t="s">
        <v>26</v>
      </c>
      <c r="D26" s="28"/>
      <c r="E26" s="28">
        <v>53.2</v>
      </c>
      <c r="F26" s="28"/>
      <c r="G26" s="28">
        <f t="shared" si="0"/>
        <v>213.67521367521368</v>
      </c>
      <c r="H26" s="28"/>
      <c r="I26" s="32">
        <v>100</v>
      </c>
      <c r="J26" s="32"/>
      <c r="K26" s="28">
        <v>0</v>
      </c>
      <c r="L26" s="28"/>
      <c r="M26" s="28">
        <v>51</v>
      </c>
      <c r="N26" s="28"/>
      <c r="O26" s="28">
        <v>213.7</v>
      </c>
      <c r="P26" s="28"/>
      <c r="Q26" s="28">
        <v>37</v>
      </c>
      <c r="R26" s="28"/>
      <c r="S26" s="28">
        <v>58.730158730158735</v>
      </c>
      <c r="T26" s="28"/>
      <c r="U26" s="28">
        <v>50.25684126984126</v>
      </c>
      <c r="V26" s="28"/>
      <c r="W26" s="57">
        <f t="shared" si="1"/>
        <v>76.72020171428571</v>
      </c>
      <c r="X26" s="57"/>
      <c r="Y26" s="57">
        <f t="shared" si="2"/>
        <v>69.34288337525822</v>
      </c>
      <c r="Z26" s="56"/>
      <c r="AA26" s="57">
        <f t="shared" si="3"/>
        <v>30.657116624741775</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v>
      </c>
      <c r="F31" s="28"/>
      <c r="G31" s="28">
        <f t="shared" si="0"/>
        <v>151.51515151515153</v>
      </c>
      <c r="H31" s="28"/>
      <c r="I31" s="32">
        <v>100</v>
      </c>
      <c r="J31" s="32"/>
      <c r="K31" s="28">
        <v>0</v>
      </c>
      <c r="L31" s="28"/>
      <c r="M31" s="28">
        <v>0</v>
      </c>
      <c r="N31" s="28"/>
      <c r="O31" s="28">
        <v>0</v>
      </c>
      <c r="P31" s="28"/>
      <c r="Q31" s="28">
        <v>0</v>
      </c>
      <c r="R31" s="28"/>
      <c r="S31" s="28">
        <v>0</v>
      </c>
      <c r="T31" s="28"/>
      <c r="U31" s="28">
        <v>0</v>
      </c>
      <c r="V31" s="28"/>
      <c r="W31" s="57">
        <f t="shared" si="1"/>
        <v>34.00000000000001</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0"/>
        <v>165.56291390728478</v>
      </c>
      <c r="H36" s="28"/>
      <c r="I36" s="32">
        <v>100</v>
      </c>
      <c r="J36" s="32"/>
      <c r="K36" s="28">
        <v>25</v>
      </c>
      <c r="L36" s="28"/>
      <c r="M36" s="28">
        <v>25</v>
      </c>
      <c r="N36" s="28"/>
      <c r="O36" s="28">
        <v>0</v>
      </c>
      <c r="P36" s="28"/>
      <c r="Q36" s="28">
        <v>0</v>
      </c>
      <c r="R36" s="28"/>
      <c r="S36" s="28">
        <v>0</v>
      </c>
      <c r="T36" s="28"/>
      <c r="U36" s="28">
        <v>25</v>
      </c>
      <c r="V36" s="28"/>
      <c r="W36" s="57">
        <f t="shared" si="1"/>
        <v>54.7</v>
      </c>
      <c r="X36" s="57"/>
      <c r="Y36" s="57">
        <f t="shared" si="2"/>
        <v>72.3948811700183</v>
      </c>
      <c r="Z36" s="56"/>
      <c r="AA36" s="57">
        <f t="shared" si="3"/>
        <v>27.605118829981716</v>
      </c>
    </row>
    <row r="37" spans="1:27" ht="12.75">
      <c r="A37" s="49" t="s">
        <v>42</v>
      </c>
      <c r="C37" s="60" t="s">
        <v>27</v>
      </c>
      <c r="D37" s="28"/>
      <c r="E37" s="28">
        <v>40</v>
      </c>
      <c r="F37" s="28"/>
      <c r="G37" s="28">
        <f t="shared" si="0"/>
        <v>166.66666666666669</v>
      </c>
      <c r="H37" s="28"/>
      <c r="I37" s="32">
        <v>100</v>
      </c>
      <c r="J37" s="32"/>
      <c r="K37" s="28">
        <v>15</v>
      </c>
      <c r="L37" s="28"/>
      <c r="M37" s="28">
        <v>15</v>
      </c>
      <c r="N37" s="28"/>
      <c r="O37" s="28">
        <v>0</v>
      </c>
      <c r="P37" s="28"/>
      <c r="Q37" s="28">
        <v>0</v>
      </c>
      <c r="R37" s="28"/>
      <c r="S37" s="28">
        <v>0</v>
      </c>
      <c r="T37" s="28"/>
      <c r="U37" s="28">
        <v>15</v>
      </c>
      <c r="V37" s="28"/>
      <c r="W37" s="57">
        <f t="shared" si="1"/>
        <v>49.00000000000001</v>
      </c>
      <c r="X37" s="57"/>
      <c r="Y37" s="57">
        <f t="shared" si="2"/>
        <v>81.63265306122449</v>
      </c>
      <c r="Z37" s="56"/>
      <c r="AA37" s="57">
        <f t="shared" si="3"/>
        <v>18.367346938775505</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60</v>
      </c>
      <c r="D39" s="28"/>
      <c r="E39" s="28">
        <v>28</v>
      </c>
      <c r="F39" s="28"/>
      <c r="G39" s="28">
        <f t="shared" si="0"/>
        <v>138.88888888888889</v>
      </c>
      <c r="H39" s="28"/>
      <c r="I39" s="32">
        <v>100</v>
      </c>
      <c r="J39" s="32"/>
      <c r="K39" s="28">
        <v>0</v>
      </c>
      <c r="L39" s="28"/>
      <c r="M39" s="28">
        <v>30</v>
      </c>
      <c r="N39" s="28"/>
      <c r="O39" s="28">
        <v>0</v>
      </c>
      <c r="P39" s="28"/>
      <c r="Q39" s="28">
        <v>0</v>
      </c>
      <c r="R39" s="28"/>
      <c r="S39" s="28">
        <v>0</v>
      </c>
      <c r="T39" s="28"/>
      <c r="U39" s="28">
        <v>30</v>
      </c>
      <c r="V39" s="28"/>
      <c r="W39" s="57">
        <f t="shared" si="1"/>
        <v>49.6</v>
      </c>
      <c r="X39" s="57"/>
      <c r="Y39" s="57">
        <f t="shared" si="2"/>
        <v>56.4516129032258</v>
      </c>
      <c r="Z39" s="56"/>
      <c r="AA39" s="57">
        <f t="shared" si="3"/>
        <v>43.54838709677419</v>
      </c>
    </row>
    <row r="40" spans="1:27" ht="12.75">
      <c r="A40" s="49" t="s">
        <v>88</v>
      </c>
      <c r="C40" s="60" t="s">
        <v>27</v>
      </c>
      <c r="D40" s="28"/>
      <c r="E40" s="28">
        <v>28.46678569793527</v>
      </c>
      <c r="F40" s="28"/>
      <c r="G40" s="28">
        <f t="shared" si="0"/>
        <v>139.79520000000002</v>
      </c>
      <c r="H40" s="28"/>
      <c r="I40" s="32">
        <v>100</v>
      </c>
      <c r="J40" s="32"/>
      <c r="K40" s="28">
        <v>0</v>
      </c>
      <c r="L40" s="28"/>
      <c r="M40" s="28">
        <v>42.44</v>
      </c>
      <c r="N40" s="28"/>
      <c r="O40" s="28">
        <v>0</v>
      </c>
      <c r="P40" s="28"/>
      <c r="Q40" s="28">
        <v>0</v>
      </c>
      <c r="R40" s="28"/>
      <c r="S40" s="28">
        <v>0</v>
      </c>
      <c r="T40" s="28"/>
      <c r="U40" s="28">
        <v>42.44</v>
      </c>
      <c r="V40" s="28"/>
      <c r="W40" s="57">
        <f t="shared" si="1"/>
        <v>58.825481847731545</v>
      </c>
      <c r="X40" s="57"/>
      <c r="Y40" s="57">
        <f t="shared" si="2"/>
        <v>48.39192949004808</v>
      </c>
      <c r="Z40" s="56"/>
      <c r="AA40" s="57">
        <f t="shared" si="3"/>
        <v>51.60807050995193</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0"/>
        <v>149.2537313432836</v>
      </c>
      <c r="H42" s="28"/>
      <c r="I42" s="32">
        <v>100</v>
      </c>
      <c r="J42" s="32"/>
      <c r="K42" s="28">
        <v>0</v>
      </c>
      <c r="L42" s="28"/>
      <c r="M42" s="28">
        <v>40</v>
      </c>
      <c r="N42" s="28"/>
      <c r="O42" s="28">
        <v>125</v>
      </c>
      <c r="P42" s="28"/>
      <c r="Q42" s="28">
        <v>20</v>
      </c>
      <c r="R42" s="28"/>
      <c r="S42" s="28">
        <v>25</v>
      </c>
      <c r="T42" s="28"/>
      <c r="U42" s="28">
        <v>25</v>
      </c>
      <c r="V42" s="28"/>
      <c r="W42" s="57">
        <f t="shared" si="1"/>
        <v>49.75000000000001</v>
      </c>
      <c r="X42" s="57"/>
      <c r="Y42" s="57">
        <f t="shared" si="2"/>
        <v>66.33165829145729</v>
      </c>
      <c r="Z42" s="56"/>
      <c r="AA42" s="57">
        <f t="shared" si="3"/>
        <v>33.66834170854271</v>
      </c>
    </row>
    <row r="43" spans="1:27" ht="12.75">
      <c r="A43" s="49" t="s">
        <v>102</v>
      </c>
      <c r="C43" s="60" t="s">
        <v>27</v>
      </c>
      <c r="D43" s="28"/>
      <c r="E43" s="28">
        <v>39.7</v>
      </c>
      <c r="F43" s="28"/>
      <c r="G43" s="28">
        <f t="shared" si="0"/>
        <v>165.8374792703151</v>
      </c>
      <c r="H43" s="28"/>
      <c r="I43" s="32">
        <v>100</v>
      </c>
      <c r="J43" s="32"/>
      <c r="K43" s="28">
        <v>0</v>
      </c>
      <c r="L43" s="28"/>
      <c r="M43" s="28">
        <v>46</v>
      </c>
      <c r="N43" s="28"/>
      <c r="O43" s="28">
        <v>0</v>
      </c>
      <c r="P43" s="28"/>
      <c r="Q43" s="28">
        <v>0</v>
      </c>
      <c r="R43" s="28"/>
      <c r="S43" s="28">
        <v>0</v>
      </c>
      <c r="T43" s="28"/>
      <c r="U43" s="28">
        <f>+(M43/100)*MAX(I43,O43)-S43</f>
        <v>46</v>
      </c>
      <c r="V43" s="28"/>
      <c r="W43" s="57">
        <f t="shared" si="1"/>
        <v>67.438</v>
      </c>
      <c r="X43" s="57"/>
      <c r="Y43" s="57">
        <f t="shared" si="2"/>
        <v>58.868886977668375</v>
      </c>
      <c r="Z43" s="56"/>
      <c r="AA43" s="57">
        <f t="shared" si="3"/>
        <v>41.131113022331625</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L43 M34:M43 M13:M19 N13:T43 V13:V43 U13:U16 U41:U43">
    <cfRule type="cellIs" priority="56" dxfId="0" operator="equal" stopIfTrue="1">
      <formula>0</formula>
    </cfRule>
  </conditionalFormatting>
  <conditionalFormatting sqref="C19:T19 V19">
    <cfRule type="cellIs" priority="55" dxfId="0" operator="equal" stopIfTrue="1">
      <formula>0</formula>
    </cfRule>
  </conditionalFormatting>
  <conditionalFormatting sqref="C24:L24 N24:T24 V24">
    <cfRule type="cellIs" priority="54" dxfId="0" operator="equal" stopIfTrue="1">
      <formula>0</formula>
    </cfRule>
  </conditionalFormatting>
  <conditionalFormatting sqref="C27:L30 N27:T30 V27:V30">
    <cfRule type="cellIs" priority="53" dxfId="0" operator="equal" stopIfTrue="1">
      <formula>0</formula>
    </cfRule>
  </conditionalFormatting>
  <conditionalFormatting sqref="C35:T35 V35">
    <cfRule type="cellIs" priority="52" dxfId="0" operator="equal" stopIfTrue="1">
      <formula>0</formula>
    </cfRule>
  </conditionalFormatting>
  <conditionalFormatting sqref="C41:V41">
    <cfRule type="cellIs" priority="51" dxfId="0" operator="equal" stopIfTrue="1">
      <formula>0</formula>
    </cfRule>
  </conditionalFormatting>
  <conditionalFormatting sqref="C19:T19 V19">
    <cfRule type="cellIs" priority="50" dxfId="0" operator="equal" stopIfTrue="1">
      <formula>0</formula>
    </cfRule>
  </conditionalFormatting>
  <conditionalFormatting sqref="C19:T19 V19">
    <cfRule type="cellIs" priority="49" dxfId="0" operator="equal" stopIfTrue="1">
      <formula>0</formula>
    </cfRule>
  </conditionalFormatting>
  <conditionalFormatting sqref="C19:T19 V19">
    <cfRule type="cellIs" priority="48" dxfId="0" operator="equal" stopIfTrue="1">
      <formula>0</formula>
    </cfRule>
  </conditionalFormatting>
  <conditionalFormatting sqref="C19:T19 V19">
    <cfRule type="cellIs" priority="47" dxfId="0" operator="equal" stopIfTrue="1">
      <formula>0</formula>
    </cfRule>
  </conditionalFormatting>
  <conditionalFormatting sqref="C19:T19 V19">
    <cfRule type="cellIs" priority="46" dxfId="0" operator="equal" stopIfTrue="1">
      <formula>0</formula>
    </cfRule>
  </conditionalFormatting>
  <conditionalFormatting sqref="C19:T19 V19">
    <cfRule type="cellIs" priority="45" dxfId="0" operator="equal" stopIfTrue="1">
      <formula>0</formula>
    </cfRule>
  </conditionalFormatting>
  <conditionalFormatting sqref="C19:T19 V19:AA19">
    <cfRule type="cellIs" priority="44" dxfId="0" operator="equal" stopIfTrue="1">
      <formula>0</formula>
    </cfRule>
  </conditionalFormatting>
  <conditionalFormatting sqref="C19:T19 V19:AA19">
    <cfRule type="cellIs" priority="43" dxfId="0" operator="equal" stopIfTrue="1">
      <formula>0</formula>
    </cfRule>
  </conditionalFormatting>
  <conditionalFormatting sqref="C19:T19 V19:AA19">
    <cfRule type="cellIs" priority="42" dxfId="0" operator="equal" stopIfTrue="1">
      <formula>0</formula>
    </cfRule>
  </conditionalFormatting>
  <conditionalFormatting sqref="C19:T19 V19:AA19">
    <cfRule type="cellIs" priority="41" dxfId="0" operator="equal" stopIfTrue="1">
      <formula>0</formula>
    </cfRule>
  </conditionalFormatting>
  <conditionalFormatting sqref="C24:L24 N24:T24 V24">
    <cfRule type="cellIs" priority="40" dxfId="0" operator="equal" stopIfTrue="1">
      <formula>0</formula>
    </cfRule>
  </conditionalFormatting>
  <conditionalFormatting sqref="C24:L24 N24:T24 V24">
    <cfRule type="cellIs" priority="39" dxfId="0" operator="equal" stopIfTrue="1">
      <formula>0</formula>
    </cfRule>
  </conditionalFormatting>
  <conditionalFormatting sqref="C24:L24 N24:T24 V24">
    <cfRule type="cellIs" priority="38" dxfId="0" operator="equal" stopIfTrue="1">
      <formula>0</formula>
    </cfRule>
  </conditionalFormatting>
  <conditionalFormatting sqref="C24:L24 N24:T24 V24">
    <cfRule type="cellIs" priority="37" dxfId="0" operator="equal" stopIfTrue="1">
      <formula>0</formula>
    </cfRule>
  </conditionalFormatting>
  <conditionalFormatting sqref="C24:L24 N24:T24 V24">
    <cfRule type="cellIs" priority="36" dxfId="0" operator="equal" stopIfTrue="1">
      <formula>0</formula>
    </cfRule>
  </conditionalFormatting>
  <conditionalFormatting sqref="C24:L24 N24:T24 V24">
    <cfRule type="cellIs" priority="35" dxfId="0" operator="equal" stopIfTrue="1">
      <formula>0</formula>
    </cfRule>
  </conditionalFormatting>
  <conditionalFormatting sqref="C24:L24 N24:T24 V24:AA24">
    <cfRule type="cellIs" priority="34" dxfId="0" operator="equal" stopIfTrue="1">
      <formula>0</formula>
    </cfRule>
  </conditionalFormatting>
  <conditionalFormatting sqref="C24:L24 N24:T24 V24:AA24">
    <cfRule type="cellIs" priority="33" dxfId="0" operator="equal" stopIfTrue="1">
      <formula>0</formula>
    </cfRule>
  </conditionalFormatting>
  <conditionalFormatting sqref="C24:L24 N24:T24 V24:AA24">
    <cfRule type="cellIs" priority="32" dxfId="0" operator="equal" stopIfTrue="1">
      <formula>0</formula>
    </cfRule>
  </conditionalFormatting>
  <conditionalFormatting sqref="C24:L24 N24:T24 V24:AA24">
    <cfRule type="cellIs" priority="31" dxfId="0" operator="equal" stopIfTrue="1">
      <formula>0</formula>
    </cfRule>
  </conditionalFormatting>
  <conditionalFormatting sqref="C27:L30 N27:T30 V27:V30">
    <cfRule type="cellIs" priority="30" dxfId="0" operator="equal" stopIfTrue="1">
      <formula>0</formula>
    </cfRule>
  </conditionalFormatting>
  <conditionalFormatting sqref="C27:L30 N27:T30 V27:V30">
    <cfRule type="cellIs" priority="29" dxfId="0" operator="equal" stopIfTrue="1">
      <formula>0</formula>
    </cfRule>
  </conditionalFormatting>
  <conditionalFormatting sqref="C27:L30 N27:T30 V27:V30">
    <cfRule type="cellIs" priority="28" dxfId="0" operator="equal" stopIfTrue="1">
      <formula>0</formula>
    </cfRule>
  </conditionalFormatting>
  <conditionalFormatting sqref="C27:L30 N27:T30 V27:V30">
    <cfRule type="cellIs" priority="27" dxfId="0" operator="equal" stopIfTrue="1">
      <formula>0</formula>
    </cfRule>
  </conditionalFormatting>
  <conditionalFormatting sqref="C27:L30 N27:T30 V27:V30">
    <cfRule type="cellIs" priority="26" dxfId="0" operator="equal" stopIfTrue="1">
      <formula>0</formula>
    </cfRule>
  </conditionalFormatting>
  <conditionalFormatting sqref="C27:L30 N27:T30 V27:V30">
    <cfRule type="cellIs" priority="25" dxfId="0" operator="equal" stopIfTrue="1">
      <formula>0</formula>
    </cfRule>
  </conditionalFormatting>
  <conditionalFormatting sqref="C27:L30 N27:T30 V27:AA30">
    <cfRule type="cellIs" priority="24" dxfId="0" operator="equal" stopIfTrue="1">
      <formula>0</formula>
    </cfRule>
  </conditionalFormatting>
  <conditionalFormatting sqref="C27:L30 N27:T30 V27:AA30">
    <cfRule type="cellIs" priority="23" dxfId="0" operator="equal" stopIfTrue="1">
      <formula>0</formula>
    </cfRule>
  </conditionalFormatting>
  <conditionalFormatting sqref="C27:L30 N27:T30 V27:AA30">
    <cfRule type="cellIs" priority="22" dxfId="0" operator="equal" stopIfTrue="1">
      <formula>0</formula>
    </cfRule>
  </conditionalFormatting>
  <conditionalFormatting sqref="C27:L30 N27:T30 V27:AA30">
    <cfRule type="cellIs" priority="21" dxfId="0" operator="equal" stopIfTrue="1">
      <formula>0</formula>
    </cfRule>
  </conditionalFormatting>
  <conditionalFormatting sqref="C35:T35 V35">
    <cfRule type="cellIs" priority="20" dxfId="0" operator="equal" stopIfTrue="1">
      <formula>0</formula>
    </cfRule>
  </conditionalFormatting>
  <conditionalFormatting sqref="C35:T35 V35">
    <cfRule type="cellIs" priority="19" dxfId="0" operator="equal" stopIfTrue="1">
      <formula>0</formula>
    </cfRule>
  </conditionalFormatting>
  <conditionalFormatting sqref="C35:T35 V35">
    <cfRule type="cellIs" priority="18" dxfId="0" operator="equal" stopIfTrue="1">
      <formula>0</formula>
    </cfRule>
  </conditionalFormatting>
  <conditionalFormatting sqref="C35:T35 V35">
    <cfRule type="cellIs" priority="17" dxfId="0" operator="equal" stopIfTrue="1">
      <formula>0</formula>
    </cfRule>
  </conditionalFormatting>
  <conditionalFormatting sqref="C35:T35 V35">
    <cfRule type="cellIs" priority="16" dxfId="0" operator="equal" stopIfTrue="1">
      <formula>0</formula>
    </cfRule>
  </conditionalFormatting>
  <conditionalFormatting sqref="C35:T35 V35">
    <cfRule type="cellIs" priority="15" dxfId="0" operator="equal" stopIfTrue="1">
      <formula>0</formula>
    </cfRule>
  </conditionalFormatting>
  <conditionalFormatting sqref="C35:T35 V35:AA35">
    <cfRule type="cellIs" priority="14" dxfId="0" operator="equal" stopIfTrue="1">
      <formula>0</formula>
    </cfRule>
  </conditionalFormatting>
  <conditionalFormatting sqref="C35:T35 V35:AA35">
    <cfRule type="cellIs" priority="13" dxfId="0" operator="equal" stopIfTrue="1">
      <formula>0</formula>
    </cfRule>
  </conditionalFormatting>
  <conditionalFormatting sqref="C35:T35 V35:AA35">
    <cfRule type="cellIs" priority="12" dxfId="0" operator="equal" stopIfTrue="1">
      <formula>0</formula>
    </cfRule>
  </conditionalFormatting>
  <conditionalFormatting sqref="C35:T35 V35:AA35">
    <cfRule type="cellIs" priority="11" dxfId="0" operator="equal" stopIfTrue="1">
      <formula>0</formula>
    </cfRule>
  </conditionalFormatting>
  <conditionalFormatting sqref="C41:V41">
    <cfRule type="cellIs" priority="10" dxfId="0" operator="equal" stopIfTrue="1">
      <formula>0</formula>
    </cfRule>
  </conditionalFormatting>
  <conditionalFormatting sqref="C41:V41">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67</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33</v>
      </c>
      <c r="F13" s="28"/>
      <c r="G13" s="28">
        <f>100/(1-E13/100)</f>
        <v>149.2537313432836</v>
      </c>
      <c r="H13" s="28"/>
      <c r="I13" s="32">
        <v>100</v>
      </c>
      <c r="J13" s="32"/>
      <c r="K13" s="28">
        <v>0</v>
      </c>
      <c r="L13" s="28"/>
      <c r="M13" s="28">
        <v>48.4</v>
      </c>
      <c r="N13" s="28"/>
      <c r="O13" s="28">
        <v>149.2537313432836</v>
      </c>
      <c r="P13" s="28"/>
      <c r="Q13" s="28">
        <v>33</v>
      </c>
      <c r="R13" s="28"/>
      <c r="S13" s="28">
        <v>49.25373134328358</v>
      </c>
      <c r="T13" s="28"/>
      <c r="U13" s="28">
        <v>22.985074626865675</v>
      </c>
      <c r="V13" s="28"/>
      <c r="W13" s="57">
        <f>(G13-I13+U13)/G13*100</f>
        <v>48.4</v>
      </c>
      <c r="X13" s="57"/>
      <c r="Y13" s="57">
        <f>((G13-I13)/((G13-I13)+U13))*100</f>
        <v>68.18181818181819</v>
      </c>
      <c r="Z13" s="56"/>
      <c r="AA13" s="57">
        <f>(U13/((G13-I13)+U13))*100</f>
        <v>31.818181818181824</v>
      </c>
    </row>
    <row r="14" spans="1:27" ht="12.75">
      <c r="A14" s="49" t="s">
        <v>91</v>
      </c>
      <c r="C14" s="60" t="s">
        <v>27</v>
      </c>
      <c r="D14" s="28"/>
      <c r="E14" s="28">
        <v>30</v>
      </c>
      <c r="F14" s="28"/>
      <c r="G14" s="28">
        <f aca="true" t="shared" si="0" ref="G14:G43">100/(1-E14/100)</f>
        <v>142.85714285714286</v>
      </c>
      <c r="H14" s="28"/>
      <c r="I14" s="32">
        <v>100</v>
      </c>
      <c r="J14" s="32"/>
      <c r="K14" s="28">
        <v>25</v>
      </c>
      <c r="L14" s="28"/>
      <c r="M14" s="28">
        <v>25</v>
      </c>
      <c r="N14" s="28"/>
      <c r="O14" s="28">
        <v>0</v>
      </c>
      <c r="P14" s="28"/>
      <c r="Q14" s="28">
        <v>0</v>
      </c>
      <c r="R14" s="28"/>
      <c r="S14" s="28">
        <v>0</v>
      </c>
      <c r="T14" s="28"/>
      <c r="U14" s="28">
        <v>25</v>
      </c>
      <c r="V14" s="28"/>
      <c r="W14" s="57">
        <f aca="true" t="shared" si="1" ref="W14:W43">(G14-I14+U14)/G14*100</f>
        <v>47.5</v>
      </c>
      <c r="X14" s="57"/>
      <c r="Y14" s="57">
        <f aca="true" t="shared" si="2" ref="Y14:Y43">((G14-I14)/((G14-I14)+U14))*100</f>
        <v>63.15789473684211</v>
      </c>
      <c r="Z14" s="56"/>
      <c r="AA14" s="57">
        <f aca="true" t="shared" si="3" ref="AA14:AA43">(U14/((G14-I14)+U14))*100</f>
        <v>36.84210526315789</v>
      </c>
    </row>
    <row r="15" spans="1:27" ht="12.75">
      <c r="A15" s="49" t="s">
        <v>92</v>
      </c>
      <c r="C15" s="60" t="s">
        <v>27</v>
      </c>
      <c r="D15" s="28"/>
      <c r="E15" s="28">
        <v>40.17</v>
      </c>
      <c r="F15" s="28"/>
      <c r="G15" s="28">
        <f t="shared" si="0"/>
        <v>167.14023065351827</v>
      </c>
      <c r="H15" s="28"/>
      <c r="I15" s="32">
        <v>100</v>
      </c>
      <c r="J15" s="32"/>
      <c r="K15" s="28">
        <v>0</v>
      </c>
      <c r="L15" s="28"/>
      <c r="M15" s="28">
        <v>25</v>
      </c>
      <c r="N15" s="28"/>
      <c r="O15" s="28">
        <v>0</v>
      </c>
      <c r="P15" s="28"/>
      <c r="Q15" s="28">
        <v>0</v>
      </c>
      <c r="R15" s="28"/>
      <c r="S15" s="28">
        <v>0</v>
      </c>
      <c r="T15" s="28"/>
      <c r="U15" s="28">
        <v>25</v>
      </c>
      <c r="V15" s="28"/>
      <c r="W15" s="57">
        <f t="shared" si="1"/>
        <v>55.1275</v>
      </c>
      <c r="X15" s="57"/>
      <c r="Y15" s="57">
        <f t="shared" si="2"/>
        <v>72.86744365334906</v>
      </c>
      <c r="Z15" s="56"/>
      <c r="AA15" s="57">
        <f t="shared" si="3"/>
        <v>27.132556346650954</v>
      </c>
    </row>
    <row r="16" spans="1:27" ht="12.75">
      <c r="A16" s="49" t="s">
        <v>28</v>
      </c>
      <c r="C16" s="60" t="s">
        <v>29</v>
      </c>
      <c r="D16" s="28"/>
      <c r="E16" s="28">
        <v>42.56</v>
      </c>
      <c r="F16" s="28"/>
      <c r="G16" s="28">
        <f t="shared" si="0"/>
        <v>174.09470752089135</v>
      </c>
      <c r="H16" s="28"/>
      <c r="I16" s="32">
        <v>100</v>
      </c>
      <c r="J16" s="32"/>
      <c r="K16" s="28">
        <v>0</v>
      </c>
      <c r="L16" s="28"/>
      <c r="M16" s="28">
        <v>51.45</v>
      </c>
      <c r="N16" s="28"/>
      <c r="O16" s="28">
        <v>125</v>
      </c>
      <c r="P16" s="28"/>
      <c r="Q16" s="28">
        <v>13.996500000000001</v>
      </c>
      <c r="R16" s="28"/>
      <c r="S16" s="28">
        <v>17.495625000000004</v>
      </c>
      <c r="T16" s="28"/>
      <c r="U16" s="28">
        <v>46.81687500000001</v>
      </c>
      <c r="V16" s="28"/>
      <c r="W16" s="57">
        <f t="shared" si="1"/>
        <v>69.451613</v>
      </c>
      <c r="X16" s="57"/>
      <c r="Y16" s="57">
        <f t="shared" si="2"/>
        <v>61.28007422952149</v>
      </c>
      <c r="Z16" s="56"/>
      <c r="AA16" s="57">
        <f t="shared" si="3"/>
        <v>38.71992577047851</v>
      </c>
    </row>
    <row r="17" spans="1:27" ht="12.75">
      <c r="A17" s="49" t="s">
        <v>30</v>
      </c>
      <c r="C17" s="60" t="s">
        <v>27</v>
      </c>
      <c r="D17" s="28"/>
      <c r="E17" s="28">
        <v>45</v>
      </c>
      <c r="F17" s="28"/>
      <c r="G17" s="28">
        <f t="shared" si="0"/>
        <v>181.8181818181818</v>
      </c>
      <c r="H17" s="28"/>
      <c r="I17" s="32">
        <v>100</v>
      </c>
      <c r="J17" s="32"/>
      <c r="K17" s="28">
        <v>25</v>
      </c>
      <c r="L17" s="28"/>
      <c r="M17" s="28">
        <v>25</v>
      </c>
      <c r="N17" s="28"/>
      <c r="O17" s="28">
        <v>0</v>
      </c>
      <c r="P17" s="28"/>
      <c r="Q17" s="28">
        <v>0</v>
      </c>
      <c r="R17" s="28"/>
      <c r="S17" s="28">
        <v>0</v>
      </c>
      <c r="T17" s="28"/>
      <c r="U17" s="28">
        <v>25</v>
      </c>
      <c r="V17" s="28"/>
      <c r="W17" s="57">
        <f t="shared" si="1"/>
        <v>58.75</v>
      </c>
      <c r="X17" s="57"/>
      <c r="Y17" s="57">
        <f t="shared" si="2"/>
        <v>76.59574468085107</v>
      </c>
      <c r="Z17" s="56"/>
      <c r="AA17" s="57">
        <f t="shared" si="3"/>
        <v>23.404255319148938</v>
      </c>
    </row>
    <row r="18" spans="1:27" ht="12.75">
      <c r="A18" s="49" t="s">
        <v>31</v>
      </c>
      <c r="C18" s="60" t="s">
        <v>27</v>
      </c>
      <c r="D18" s="28"/>
      <c r="E18" s="28">
        <v>34</v>
      </c>
      <c r="F18" s="28"/>
      <c r="G18" s="28">
        <f t="shared" si="0"/>
        <v>151.51515151515153</v>
      </c>
      <c r="H18" s="28"/>
      <c r="I18" s="32">
        <v>100</v>
      </c>
      <c r="J18" s="32"/>
      <c r="K18" s="28" t="s">
        <v>56</v>
      </c>
      <c r="L18" s="28"/>
      <c r="M18" s="28">
        <v>40</v>
      </c>
      <c r="N18" s="28"/>
      <c r="O18" s="28">
        <v>0</v>
      </c>
      <c r="P18" s="28"/>
      <c r="Q18" s="28">
        <v>0</v>
      </c>
      <c r="R18" s="28"/>
      <c r="S18" s="28">
        <v>0</v>
      </c>
      <c r="T18" s="28"/>
      <c r="U18" s="28">
        <v>40</v>
      </c>
      <c r="V18" s="28"/>
      <c r="W18" s="57">
        <f t="shared" si="1"/>
        <v>60.400000000000006</v>
      </c>
      <c r="X18" s="57"/>
      <c r="Y18" s="57">
        <f t="shared" si="2"/>
        <v>56.291390728476834</v>
      </c>
      <c r="Z18" s="56"/>
      <c r="AA18" s="57">
        <f t="shared" si="3"/>
        <v>43.70860927152317</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33.33</v>
      </c>
      <c r="F20" s="28"/>
      <c r="G20" s="28">
        <f t="shared" si="0"/>
        <v>149.99250037498123</v>
      </c>
      <c r="H20" s="28"/>
      <c r="I20" s="32">
        <v>100</v>
      </c>
      <c r="J20" s="32"/>
      <c r="K20" s="28">
        <v>0</v>
      </c>
      <c r="L20" s="28"/>
      <c r="M20" s="28">
        <v>61.2</v>
      </c>
      <c r="N20" s="28"/>
      <c r="O20" s="28">
        <v>150</v>
      </c>
      <c r="P20" s="28"/>
      <c r="Q20" s="28">
        <v>33.33333333333333</v>
      </c>
      <c r="R20" s="28"/>
      <c r="S20" s="28">
        <v>49.999999999999986</v>
      </c>
      <c r="T20" s="28"/>
      <c r="U20" s="28">
        <v>41.80000000000001</v>
      </c>
      <c r="V20" s="28"/>
      <c r="W20" s="57">
        <f t="shared" si="1"/>
        <v>61.19806</v>
      </c>
      <c r="X20" s="57"/>
      <c r="Y20" s="57">
        <f t="shared" si="2"/>
        <v>54.46251073971952</v>
      </c>
      <c r="Z20" s="56"/>
      <c r="AA20" s="57">
        <f t="shared" si="3"/>
        <v>45.53748926028049</v>
      </c>
    </row>
    <row r="21" spans="1:27" ht="12.75">
      <c r="A21" s="49" t="s">
        <v>32</v>
      </c>
      <c r="C21" s="60" t="s">
        <v>51</v>
      </c>
      <c r="D21" s="28"/>
      <c r="E21" s="28">
        <v>44.34782608695652</v>
      </c>
      <c r="F21" s="28"/>
      <c r="G21" s="28">
        <f t="shared" si="0"/>
        <v>179.6875</v>
      </c>
      <c r="H21" s="28"/>
      <c r="I21" s="32">
        <v>100</v>
      </c>
      <c r="J21" s="32"/>
      <c r="K21" s="28">
        <v>0</v>
      </c>
      <c r="L21" s="28"/>
      <c r="M21" s="28">
        <v>53</v>
      </c>
      <c r="N21" s="28"/>
      <c r="O21" s="28">
        <v>153.68415625</v>
      </c>
      <c r="P21" s="28"/>
      <c r="Q21" s="28">
        <v>36</v>
      </c>
      <c r="R21" s="28"/>
      <c r="S21" s="28">
        <v>53.68415625</v>
      </c>
      <c r="T21" s="28"/>
      <c r="U21" s="28">
        <v>27.76844656250001</v>
      </c>
      <c r="V21" s="28"/>
      <c r="W21" s="57">
        <f t="shared" si="1"/>
        <v>59.80157026086956</v>
      </c>
      <c r="X21" s="57"/>
      <c r="Y21" s="57">
        <f t="shared" si="2"/>
        <v>74.15829700374103</v>
      </c>
      <c r="Z21" s="56"/>
      <c r="AA21" s="57">
        <f t="shared" si="3"/>
        <v>25.84170299625898</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66</v>
      </c>
      <c r="C23" s="60" t="s">
        <v>48</v>
      </c>
      <c r="D23" s="28"/>
      <c r="E23" s="28">
        <v>40</v>
      </c>
      <c r="F23" s="28"/>
      <c r="G23" s="28">
        <f t="shared" si="0"/>
        <v>166.66666666666669</v>
      </c>
      <c r="H23" s="28"/>
      <c r="I23" s="32">
        <v>100</v>
      </c>
      <c r="J23" s="32"/>
      <c r="K23" s="28">
        <v>0</v>
      </c>
      <c r="L23" s="28"/>
      <c r="M23" s="28">
        <v>10</v>
      </c>
      <c r="N23" s="28"/>
      <c r="O23" s="28">
        <v>0</v>
      </c>
      <c r="P23" s="28"/>
      <c r="Q23" s="28">
        <v>0</v>
      </c>
      <c r="R23" s="28"/>
      <c r="S23" s="28">
        <v>0</v>
      </c>
      <c r="T23" s="28"/>
      <c r="U23" s="28">
        <v>10</v>
      </c>
      <c r="V23" s="28"/>
      <c r="W23" s="57">
        <f t="shared" si="1"/>
        <v>46.00000000000001</v>
      </c>
      <c r="X23" s="57"/>
      <c r="Y23" s="57">
        <f t="shared" si="2"/>
        <v>86.95652173913044</v>
      </c>
      <c r="Z23" s="56"/>
      <c r="AA23" s="57">
        <f t="shared" si="3"/>
        <v>13.043478260869563</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40</v>
      </c>
      <c r="F25" s="28"/>
      <c r="G25" s="28">
        <f t="shared" si="0"/>
        <v>166.66666666666669</v>
      </c>
      <c r="H25" s="28"/>
      <c r="I25" s="32">
        <v>100</v>
      </c>
      <c r="J25" s="32"/>
      <c r="K25" s="28">
        <v>0</v>
      </c>
      <c r="L25" s="28"/>
      <c r="M25" s="28">
        <v>48</v>
      </c>
      <c r="N25" s="28"/>
      <c r="O25" s="28">
        <v>133.33333333333331</v>
      </c>
      <c r="P25" s="28"/>
      <c r="Q25" s="28">
        <v>24.99999999999999</v>
      </c>
      <c r="R25" s="28"/>
      <c r="S25" s="28">
        <v>33.333333333333314</v>
      </c>
      <c r="T25" s="28"/>
      <c r="U25" s="28">
        <v>30.66666666666667</v>
      </c>
      <c r="V25" s="28"/>
      <c r="W25" s="57">
        <f t="shared" si="1"/>
        <v>58.400000000000006</v>
      </c>
      <c r="X25" s="57"/>
      <c r="Y25" s="57">
        <f t="shared" si="2"/>
        <v>68.49315068493152</v>
      </c>
      <c r="Z25" s="56"/>
      <c r="AA25" s="57">
        <f t="shared" si="3"/>
        <v>31.506849315068493</v>
      </c>
    </row>
    <row r="26" spans="1:27" ht="12.75">
      <c r="A26" s="49" t="s">
        <v>36</v>
      </c>
      <c r="C26" s="60" t="s">
        <v>26</v>
      </c>
      <c r="D26" s="28"/>
      <c r="E26" s="28">
        <v>52.2</v>
      </c>
      <c r="F26" s="28"/>
      <c r="G26" s="28">
        <f t="shared" si="0"/>
        <v>209.2050209205021</v>
      </c>
      <c r="H26" s="28"/>
      <c r="I26" s="32">
        <v>100</v>
      </c>
      <c r="J26" s="32"/>
      <c r="K26" s="28">
        <v>0</v>
      </c>
      <c r="L26" s="28"/>
      <c r="M26" s="28">
        <v>51</v>
      </c>
      <c r="N26" s="28"/>
      <c r="O26" s="28">
        <v>209.2</v>
      </c>
      <c r="P26" s="28"/>
      <c r="Q26" s="28">
        <v>36</v>
      </c>
      <c r="R26" s="28"/>
      <c r="S26" s="28">
        <v>56.25</v>
      </c>
      <c r="T26" s="28"/>
      <c r="U26" s="28">
        <v>50.44199999999999</v>
      </c>
      <c r="V26" s="28"/>
      <c r="W26" s="57">
        <f t="shared" si="1"/>
        <v>76.31127599999999</v>
      </c>
      <c r="X26" s="57"/>
      <c r="Y26" s="57">
        <f t="shared" si="2"/>
        <v>68.40404555677985</v>
      </c>
      <c r="Z26" s="56"/>
      <c r="AA26" s="57">
        <f t="shared" si="3"/>
        <v>31.59595444322016</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34.8</v>
      </c>
      <c r="F31" s="28"/>
      <c r="G31" s="28">
        <f t="shared" si="0"/>
        <v>153.37423312883436</v>
      </c>
      <c r="H31" s="28"/>
      <c r="I31" s="32">
        <v>100</v>
      </c>
      <c r="J31" s="32"/>
      <c r="K31" s="28">
        <v>0</v>
      </c>
      <c r="L31" s="28"/>
      <c r="M31" s="28">
        <v>0</v>
      </c>
      <c r="N31" s="28"/>
      <c r="O31" s="28">
        <v>0</v>
      </c>
      <c r="P31" s="28"/>
      <c r="Q31" s="28">
        <v>0</v>
      </c>
      <c r="R31" s="28"/>
      <c r="S31" s="28">
        <v>0</v>
      </c>
      <c r="T31" s="28"/>
      <c r="U31" s="28">
        <v>0</v>
      </c>
      <c r="V31" s="28"/>
      <c r="W31" s="57">
        <f t="shared" si="1"/>
        <v>34.800000000000004</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0"/>
        <v>165.56291390728478</v>
      </c>
      <c r="H36" s="28"/>
      <c r="I36" s="32">
        <v>100</v>
      </c>
      <c r="J36" s="32"/>
      <c r="K36" s="28">
        <v>25</v>
      </c>
      <c r="L36" s="28"/>
      <c r="M36" s="28">
        <v>25</v>
      </c>
      <c r="N36" s="28"/>
      <c r="O36" s="28">
        <v>0</v>
      </c>
      <c r="P36" s="28"/>
      <c r="Q36" s="28">
        <v>0</v>
      </c>
      <c r="R36" s="28"/>
      <c r="S36" s="28">
        <v>0</v>
      </c>
      <c r="T36" s="28"/>
      <c r="U36" s="28">
        <v>25</v>
      </c>
      <c r="V36" s="28"/>
      <c r="W36" s="57">
        <f t="shared" si="1"/>
        <v>54.7</v>
      </c>
      <c r="X36" s="57"/>
      <c r="Y36" s="57">
        <f t="shared" si="2"/>
        <v>72.3948811700183</v>
      </c>
      <c r="Z36" s="56"/>
      <c r="AA36" s="57">
        <f t="shared" si="3"/>
        <v>27.605118829981716</v>
      </c>
    </row>
    <row r="37" spans="1:27" ht="12.75">
      <c r="A37" s="49" t="s">
        <v>42</v>
      </c>
      <c r="C37" s="60" t="s">
        <v>27</v>
      </c>
      <c r="D37" s="28"/>
      <c r="E37" s="28">
        <v>45</v>
      </c>
      <c r="F37" s="28"/>
      <c r="G37" s="28">
        <f t="shared" si="0"/>
        <v>181.8181818181818</v>
      </c>
      <c r="H37" s="28"/>
      <c r="I37" s="32">
        <v>100</v>
      </c>
      <c r="J37" s="32"/>
      <c r="K37" s="28">
        <v>25</v>
      </c>
      <c r="L37" s="28"/>
      <c r="M37" s="28">
        <v>25</v>
      </c>
      <c r="N37" s="28"/>
      <c r="O37" s="28">
        <v>0</v>
      </c>
      <c r="P37" s="28"/>
      <c r="Q37" s="28">
        <v>0</v>
      </c>
      <c r="R37" s="28"/>
      <c r="S37" s="28">
        <v>0</v>
      </c>
      <c r="T37" s="28"/>
      <c r="U37" s="28">
        <v>25</v>
      </c>
      <c r="V37" s="28"/>
      <c r="W37" s="57">
        <f t="shared" si="1"/>
        <v>58.75</v>
      </c>
      <c r="X37" s="57"/>
      <c r="Y37" s="57">
        <f t="shared" si="2"/>
        <v>76.59574468085107</v>
      </c>
      <c r="Z37" s="56"/>
      <c r="AA37" s="57">
        <f t="shared" si="3"/>
        <v>23.404255319148938</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68</v>
      </c>
      <c r="D39" s="28"/>
      <c r="E39" s="28">
        <v>30</v>
      </c>
      <c r="F39" s="28"/>
      <c r="G39" s="28">
        <f t="shared" si="0"/>
        <v>142.85714285714286</v>
      </c>
      <c r="H39" s="28"/>
      <c r="I39" s="32">
        <v>100</v>
      </c>
      <c r="J39" s="32"/>
      <c r="K39" s="28">
        <v>0</v>
      </c>
      <c r="L39" s="28"/>
      <c r="M39" s="28">
        <v>30</v>
      </c>
      <c r="N39" s="28"/>
      <c r="O39" s="28">
        <v>0</v>
      </c>
      <c r="P39" s="28"/>
      <c r="Q39" s="28">
        <v>0</v>
      </c>
      <c r="R39" s="28"/>
      <c r="S39" s="28">
        <v>0</v>
      </c>
      <c r="T39" s="28"/>
      <c r="U39" s="28">
        <v>30</v>
      </c>
      <c r="V39" s="28"/>
      <c r="W39" s="57">
        <f t="shared" si="1"/>
        <v>51</v>
      </c>
      <c r="X39" s="57"/>
      <c r="Y39" s="57">
        <f t="shared" si="2"/>
        <v>58.82352941176471</v>
      </c>
      <c r="Z39" s="56"/>
      <c r="AA39" s="57">
        <f t="shared" si="3"/>
        <v>41.17647058823529</v>
      </c>
    </row>
    <row r="40" spans="1:27" ht="12.75">
      <c r="A40" s="49" t="s">
        <v>88</v>
      </c>
      <c r="C40" s="60" t="s">
        <v>27</v>
      </c>
      <c r="D40" s="28"/>
      <c r="E40" s="28">
        <v>28.46678569793527</v>
      </c>
      <c r="F40" s="28"/>
      <c r="G40" s="28">
        <f t="shared" si="0"/>
        <v>139.79520000000002</v>
      </c>
      <c r="H40" s="28"/>
      <c r="I40" s="32">
        <v>100</v>
      </c>
      <c r="J40" s="32"/>
      <c r="K40" s="28">
        <v>0</v>
      </c>
      <c r="L40" s="28"/>
      <c r="M40" s="28">
        <v>42.44</v>
      </c>
      <c r="N40" s="28"/>
      <c r="O40" s="28">
        <v>0</v>
      </c>
      <c r="P40" s="28"/>
      <c r="Q40" s="28">
        <v>0</v>
      </c>
      <c r="R40" s="28"/>
      <c r="S40" s="28">
        <v>0</v>
      </c>
      <c r="T40" s="28"/>
      <c r="U40" s="28">
        <v>42.44</v>
      </c>
      <c r="V40" s="28"/>
      <c r="W40" s="57">
        <f t="shared" si="1"/>
        <v>58.825481847731545</v>
      </c>
      <c r="X40" s="57"/>
      <c r="Y40" s="57">
        <f t="shared" si="2"/>
        <v>48.39192949004808</v>
      </c>
      <c r="Z40" s="56"/>
      <c r="AA40" s="57">
        <f t="shared" si="3"/>
        <v>51.60807050995193</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0"/>
        <v>149.2537313432836</v>
      </c>
      <c r="H42" s="28"/>
      <c r="I42" s="32">
        <v>100</v>
      </c>
      <c r="J42" s="32"/>
      <c r="K42" s="28">
        <v>0</v>
      </c>
      <c r="L42" s="28"/>
      <c r="M42" s="28">
        <v>40</v>
      </c>
      <c r="N42" s="28"/>
      <c r="O42" s="28">
        <v>125</v>
      </c>
      <c r="P42" s="28"/>
      <c r="Q42" s="28">
        <v>20</v>
      </c>
      <c r="R42" s="28"/>
      <c r="S42" s="28">
        <v>25</v>
      </c>
      <c r="T42" s="28"/>
      <c r="U42" s="28">
        <v>25</v>
      </c>
      <c r="V42" s="28"/>
      <c r="W42" s="57">
        <f t="shared" si="1"/>
        <v>49.75000000000001</v>
      </c>
      <c r="X42" s="57"/>
      <c r="Y42" s="57">
        <f t="shared" si="2"/>
        <v>66.33165829145729</v>
      </c>
      <c r="Z42" s="56"/>
      <c r="AA42" s="57">
        <f t="shared" si="3"/>
        <v>33.66834170854271</v>
      </c>
    </row>
    <row r="43" spans="1:27" ht="12.75">
      <c r="A43" s="49" t="s">
        <v>102</v>
      </c>
      <c r="C43" s="60" t="s">
        <v>27</v>
      </c>
      <c r="D43" s="28"/>
      <c r="E43" s="28">
        <v>39.8</v>
      </c>
      <c r="F43" s="28"/>
      <c r="G43" s="28">
        <f t="shared" si="0"/>
        <v>166.1129568106312</v>
      </c>
      <c r="H43" s="28"/>
      <c r="I43" s="32">
        <v>100</v>
      </c>
      <c r="J43" s="32"/>
      <c r="K43" s="28">
        <v>0</v>
      </c>
      <c r="L43" s="28"/>
      <c r="M43" s="28">
        <v>46</v>
      </c>
      <c r="N43" s="28"/>
      <c r="O43" s="28">
        <v>0</v>
      </c>
      <c r="P43" s="28"/>
      <c r="Q43" s="28">
        <v>0</v>
      </c>
      <c r="R43" s="28"/>
      <c r="S43" s="28">
        <v>0</v>
      </c>
      <c r="T43" s="28"/>
      <c r="U43" s="28">
        <f>+(M43/100)*MAX(I43,O43)-S43</f>
        <v>46</v>
      </c>
      <c r="V43" s="28"/>
      <c r="W43" s="57">
        <f t="shared" si="1"/>
        <v>67.49199999999999</v>
      </c>
      <c r="X43" s="57"/>
      <c r="Y43" s="57">
        <f t="shared" si="2"/>
        <v>58.969951994310435</v>
      </c>
      <c r="Z43" s="56"/>
      <c r="AA43" s="57">
        <f t="shared" si="3"/>
        <v>41.03004800568957</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40:U43 V13:V43 U13:U15 M38:M43 C13:L43 N13:T43 M13:M15">
    <cfRule type="cellIs" priority="46" dxfId="0" operator="equal" stopIfTrue="1">
      <formula>0</formula>
    </cfRule>
  </conditionalFormatting>
  <conditionalFormatting sqref="C19:L19 N19:T19 V19">
    <cfRule type="cellIs" priority="45" dxfId="0" operator="equal" stopIfTrue="1">
      <formula>0</formula>
    </cfRule>
  </conditionalFormatting>
  <conditionalFormatting sqref="C24:L24 N24:T24 V24">
    <cfRule type="cellIs" priority="44" dxfId="0" operator="equal" stopIfTrue="1">
      <formula>0</formula>
    </cfRule>
  </conditionalFormatting>
  <conditionalFormatting sqref="C27:L30 N27:T30 V27:V30">
    <cfRule type="cellIs" priority="43" dxfId="0" operator="equal" stopIfTrue="1">
      <formula>0</formula>
    </cfRule>
  </conditionalFormatting>
  <conditionalFormatting sqref="C35:L35 N35:T35 V35">
    <cfRule type="cellIs" priority="42" dxfId="0" operator="equal" stopIfTrue="1">
      <formula>0</formula>
    </cfRule>
  </conditionalFormatting>
  <conditionalFormatting sqref="C41:V41">
    <cfRule type="cellIs" priority="41" dxfId="0" operator="equal" stopIfTrue="1">
      <formula>0</formula>
    </cfRule>
  </conditionalFormatting>
  <conditionalFormatting sqref="C19:L19 N19:T19 V19">
    <cfRule type="cellIs" priority="40" dxfId="0" operator="equal" stopIfTrue="1">
      <formula>0</formula>
    </cfRule>
  </conditionalFormatting>
  <conditionalFormatting sqref="C19:L19 N19:T19 V19">
    <cfRule type="cellIs" priority="39" dxfId="0" operator="equal" stopIfTrue="1">
      <formula>0</formula>
    </cfRule>
  </conditionalFormatting>
  <conditionalFormatting sqref="C19:L19 N19:T19 V19">
    <cfRule type="cellIs" priority="38" dxfId="0" operator="equal" stopIfTrue="1">
      <formula>0</formula>
    </cfRule>
  </conditionalFormatting>
  <conditionalFormatting sqref="C19:L19 N19:T19 V19">
    <cfRule type="cellIs" priority="37" dxfId="0" operator="equal" stopIfTrue="1">
      <formula>0</formula>
    </cfRule>
  </conditionalFormatting>
  <conditionalFormatting sqref="C19:L19 N19:T19 V19:AA19">
    <cfRule type="cellIs" priority="36" dxfId="0" operator="equal" stopIfTrue="1">
      <formula>0</formula>
    </cfRule>
  </conditionalFormatting>
  <conditionalFormatting sqref="C19:L19 N19:T19 V19:AA19">
    <cfRule type="cellIs" priority="35" dxfId="0" operator="equal" stopIfTrue="1">
      <formula>0</formula>
    </cfRule>
  </conditionalFormatting>
  <conditionalFormatting sqref="C19:L19 N19:T19 V19:AA19">
    <cfRule type="cellIs" priority="34" dxfId="0" operator="equal" stopIfTrue="1">
      <formula>0</formula>
    </cfRule>
  </conditionalFormatting>
  <conditionalFormatting sqref="C19:L19 N19:T19 V19:AA19">
    <cfRule type="cellIs" priority="33" dxfId="0" operator="equal" stopIfTrue="1">
      <formula>0</formula>
    </cfRule>
  </conditionalFormatting>
  <conditionalFormatting sqref="C24:L24 N24:T24 V24">
    <cfRule type="cellIs" priority="32" dxfId="0" operator="equal" stopIfTrue="1">
      <formula>0</formula>
    </cfRule>
  </conditionalFormatting>
  <conditionalFormatting sqref="C24:L24 N24:T24 V24">
    <cfRule type="cellIs" priority="31" dxfId="0" operator="equal" stopIfTrue="1">
      <formula>0</formula>
    </cfRule>
  </conditionalFormatting>
  <conditionalFormatting sqref="C24:L24 N24:T24 V24">
    <cfRule type="cellIs" priority="30" dxfId="0" operator="equal" stopIfTrue="1">
      <formula>0</formula>
    </cfRule>
  </conditionalFormatting>
  <conditionalFormatting sqref="C24:L24 N24:T24 V24">
    <cfRule type="cellIs" priority="29" dxfId="0" operator="equal" stopIfTrue="1">
      <formula>0</formula>
    </cfRule>
  </conditionalFormatting>
  <conditionalFormatting sqref="C24:L24 N24:T24 V24:AA24">
    <cfRule type="cellIs" priority="28" dxfId="0" operator="equal" stopIfTrue="1">
      <formula>0</formula>
    </cfRule>
  </conditionalFormatting>
  <conditionalFormatting sqref="C24:L24 N24:T24 V24:AA24">
    <cfRule type="cellIs" priority="27" dxfId="0" operator="equal" stopIfTrue="1">
      <formula>0</formula>
    </cfRule>
  </conditionalFormatting>
  <conditionalFormatting sqref="C24:L24 N24:T24 V24:AA24">
    <cfRule type="cellIs" priority="26" dxfId="0" operator="equal" stopIfTrue="1">
      <formula>0</formula>
    </cfRule>
  </conditionalFormatting>
  <conditionalFormatting sqref="C24:L24 N24:T24 V24:AA24">
    <cfRule type="cellIs" priority="25" dxfId="0" operator="equal" stopIfTrue="1">
      <formula>0</formula>
    </cfRule>
  </conditionalFormatting>
  <conditionalFormatting sqref="C27:L30 N27:T30 V27:V30">
    <cfRule type="cellIs" priority="24" dxfId="0" operator="equal" stopIfTrue="1">
      <formula>0</formula>
    </cfRule>
  </conditionalFormatting>
  <conditionalFormatting sqref="C27:L30 N27:T30 V27:V30">
    <cfRule type="cellIs" priority="23" dxfId="0" operator="equal" stopIfTrue="1">
      <formula>0</formula>
    </cfRule>
  </conditionalFormatting>
  <conditionalFormatting sqref="C27:L30 N27:T30 V27:V30">
    <cfRule type="cellIs" priority="22" dxfId="0" operator="equal" stopIfTrue="1">
      <formula>0</formula>
    </cfRule>
  </conditionalFormatting>
  <conditionalFormatting sqref="C27:L30 N27:T30 V27:V30">
    <cfRule type="cellIs" priority="21" dxfId="0" operator="equal" stopIfTrue="1">
      <formula>0</formula>
    </cfRule>
  </conditionalFormatting>
  <conditionalFormatting sqref="C27:L30 N27:T30 V27:AA30">
    <cfRule type="cellIs" priority="20" dxfId="0" operator="equal" stopIfTrue="1">
      <formula>0</formula>
    </cfRule>
  </conditionalFormatting>
  <conditionalFormatting sqref="C27:L30 N27:T30 V27:AA30">
    <cfRule type="cellIs" priority="19" dxfId="0" operator="equal" stopIfTrue="1">
      <formula>0</formula>
    </cfRule>
  </conditionalFormatting>
  <conditionalFormatting sqref="C27:L30 N27:T30 V27:AA30">
    <cfRule type="cellIs" priority="18" dxfId="0" operator="equal" stopIfTrue="1">
      <formula>0</formula>
    </cfRule>
  </conditionalFormatting>
  <conditionalFormatting sqref="C27:L30 N27:T30 V27:AA30">
    <cfRule type="cellIs" priority="17" dxfId="0" operator="equal" stopIfTrue="1">
      <formula>0</formula>
    </cfRule>
  </conditionalFormatting>
  <conditionalFormatting sqref="C35:L35 N35:T35 V35">
    <cfRule type="cellIs" priority="16" dxfId="0" operator="equal" stopIfTrue="1">
      <formula>0</formula>
    </cfRule>
  </conditionalFormatting>
  <conditionalFormatting sqref="C35:L35 N35:T35 V35">
    <cfRule type="cellIs" priority="15" dxfId="0" operator="equal" stopIfTrue="1">
      <formula>0</formula>
    </cfRule>
  </conditionalFormatting>
  <conditionalFormatting sqref="C35:L35 N35:T35 V35">
    <cfRule type="cellIs" priority="14" dxfId="0" operator="equal" stopIfTrue="1">
      <formula>0</formula>
    </cfRule>
  </conditionalFormatting>
  <conditionalFormatting sqref="C35:L35 N35:T35 V35">
    <cfRule type="cellIs" priority="13" dxfId="0" operator="equal" stopIfTrue="1">
      <formula>0</formula>
    </cfRule>
  </conditionalFormatting>
  <conditionalFormatting sqref="C35:L35 N35:T35 V35:AA35">
    <cfRule type="cellIs" priority="12" dxfId="0" operator="equal" stopIfTrue="1">
      <formula>0</formula>
    </cfRule>
  </conditionalFormatting>
  <conditionalFormatting sqref="C35:L35 N35:T35 V35:AA35">
    <cfRule type="cellIs" priority="11" dxfId="0" operator="equal" stopIfTrue="1">
      <formula>0</formula>
    </cfRule>
  </conditionalFormatting>
  <conditionalFormatting sqref="C35:L35 N35:T35 V35:AA35">
    <cfRule type="cellIs" priority="10" dxfId="0" operator="equal" stopIfTrue="1">
      <formula>0</formula>
    </cfRule>
  </conditionalFormatting>
  <conditionalFormatting sqref="C35:L35 N35:T35 V35:AA35">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69</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39</v>
      </c>
      <c r="F13" s="28"/>
      <c r="G13" s="28">
        <f>100/(1-E13/100)</f>
        <v>163.9344262295082</v>
      </c>
      <c r="H13" s="28"/>
      <c r="I13" s="32">
        <v>100</v>
      </c>
      <c r="J13" s="32"/>
      <c r="K13" s="28">
        <v>0</v>
      </c>
      <c r="L13" s="28"/>
      <c r="M13" s="28">
        <v>48.25</v>
      </c>
      <c r="N13" s="28"/>
      <c r="O13" s="28">
        <v>163.9344262295082</v>
      </c>
      <c r="P13" s="28"/>
      <c r="Q13" s="28">
        <v>39</v>
      </c>
      <c r="R13" s="28"/>
      <c r="S13" s="28">
        <v>63.934426229508205</v>
      </c>
      <c r="T13" s="28"/>
      <c r="U13" s="28">
        <v>15.163934426229503</v>
      </c>
      <c r="V13" s="28"/>
      <c r="W13" s="57">
        <f>(G13-I13+U13)/G13*100</f>
        <v>48.25</v>
      </c>
      <c r="X13" s="57"/>
      <c r="Y13" s="57">
        <f>((G13-I13)/((G13-I13)+U13))*100</f>
        <v>80.82901554404145</v>
      </c>
      <c r="Z13" s="56"/>
      <c r="AA13" s="57">
        <f>(U13/((G13-I13)+U13))*100</f>
        <v>19.170984455958543</v>
      </c>
    </row>
    <row r="14" spans="1:27" ht="12.75">
      <c r="A14" s="49" t="s">
        <v>91</v>
      </c>
      <c r="C14" s="60" t="s">
        <v>27</v>
      </c>
      <c r="D14" s="28"/>
      <c r="E14" s="28">
        <v>30</v>
      </c>
      <c r="F14" s="28"/>
      <c r="G14" s="28">
        <f aca="true" t="shared" si="0" ref="G14:G43">100/(1-E14/100)</f>
        <v>142.85714285714286</v>
      </c>
      <c r="H14" s="28"/>
      <c r="I14" s="32">
        <v>100</v>
      </c>
      <c r="J14" s="32"/>
      <c r="K14" s="28">
        <v>25</v>
      </c>
      <c r="L14" s="28"/>
      <c r="M14" s="28">
        <v>25</v>
      </c>
      <c r="N14" s="28"/>
      <c r="O14" s="28">
        <v>0</v>
      </c>
      <c r="P14" s="28"/>
      <c r="Q14" s="28">
        <v>0</v>
      </c>
      <c r="R14" s="28"/>
      <c r="S14" s="28">
        <v>0</v>
      </c>
      <c r="T14" s="28"/>
      <c r="U14" s="28">
        <v>25</v>
      </c>
      <c r="V14" s="28"/>
      <c r="W14" s="57">
        <f aca="true" t="shared" si="1" ref="W14:W43">(G14-I14+U14)/G14*100</f>
        <v>47.5</v>
      </c>
      <c r="X14" s="57"/>
      <c r="Y14" s="57">
        <f aca="true" t="shared" si="2" ref="Y14:Y43">((G14-I14)/((G14-I14)+U14))*100</f>
        <v>63.15789473684211</v>
      </c>
      <c r="Z14" s="56"/>
      <c r="AA14" s="57">
        <f aca="true" t="shared" si="3" ref="AA14:AA43">(U14/((G14-I14)+U14))*100</f>
        <v>36.84210526315789</v>
      </c>
    </row>
    <row r="15" spans="1:27" ht="12.75">
      <c r="A15" s="49" t="s">
        <v>92</v>
      </c>
      <c r="C15" s="60" t="s">
        <v>27</v>
      </c>
      <c r="D15" s="28"/>
      <c r="E15" s="28">
        <v>39</v>
      </c>
      <c r="F15" s="28"/>
      <c r="G15" s="28">
        <f t="shared" si="0"/>
        <v>163.9344262295082</v>
      </c>
      <c r="H15" s="28"/>
      <c r="I15" s="32">
        <v>100</v>
      </c>
      <c r="J15" s="32"/>
      <c r="K15" s="28">
        <v>0</v>
      </c>
      <c r="L15" s="28"/>
      <c r="M15" s="28">
        <v>25</v>
      </c>
      <c r="N15" s="28"/>
      <c r="O15" s="28">
        <v>0</v>
      </c>
      <c r="P15" s="28"/>
      <c r="Q15" s="28">
        <v>0</v>
      </c>
      <c r="R15" s="28"/>
      <c r="S15" s="28">
        <v>0</v>
      </c>
      <c r="T15" s="28"/>
      <c r="U15" s="28">
        <v>25</v>
      </c>
      <c r="V15" s="28"/>
      <c r="W15" s="57">
        <f t="shared" si="1"/>
        <v>54.25</v>
      </c>
      <c r="X15" s="57"/>
      <c r="Y15" s="57">
        <f t="shared" si="2"/>
        <v>71.88940092165899</v>
      </c>
      <c r="Z15" s="56"/>
      <c r="AA15" s="57">
        <f t="shared" si="3"/>
        <v>28.110599078341007</v>
      </c>
    </row>
    <row r="16" spans="1:27" ht="12.75">
      <c r="A16" s="49" t="s">
        <v>28</v>
      </c>
      <c r="C16" s="60" t="s">
        <v>29</v>
      </c>
      <c r="D16" s="28"/>
      <c r="E16" s="28">
        <v>42.52</v>
      </c>
      <c r="F16" s="28"/>
      <c r="G16" s="28">
        <f t="shared" si="0"/>
        <v>173.97355601948504</v>
      </c>
      <c r="H16" s="28"/>
      <c r="I16" s="32">
        <v>100</v>
      </c>
      <c r="J16" s="32"/>
      <c r="K16" s="28">
        <v>0</v>
      </c>
      <c r="L16" s="28"/>
      <c r="M16" s="28">
        <v>48.45</v>
      </c>
      <c r="N16" s="28"/>
      <c r="O16" s="28">
        <v>125</v>
      </c>
      <c r="P16" s="28"/>
      <c r="Q16" s="28">
        <v>13.996500000000001</v>
      </c>
      <c r="R16" s="28"/>
      <c r="S16" s="28">
        <v>17.495625000000004</v>
      </c>
      <c r="T16" s="28"/>
      <c r="U16" s="28">
        <v>43.066875</v>
      </c>
      <c r="V16" s="28"/>
      <c r="W16" s="57">
        <f t="shared" si="1"/>
        <v>67.27483975</v>
      </c>
      <c r="X16" s="57"/>
      <c r="Y16" s="57">
        <f t="shared" si="2"/>
        <v>63.20342071123254</v>
      </c>
      <c r="Z16" s="56"/>
      <c r="AA16" s="57">
        <f t="shared" si="3"/>
        <v>36.79657928876746</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27</v>
      </c>
      <c r="D18" s="28"/>
      <c r="E18" s="28">
        <v>34</v>
      </c>
      <c r="F18" s="28"/>
      <c r="G18" s="28">
        <f t="shared" si="0"/>
        <v>151.51515151515153</v>
      </c>
      <c r="H18" s="28"/>
      <c r="I18" s="32">
        <v>100</v>
      </c>
      <c r="J18" s="32"/>
      <c r="K18" s="28" t="s">
        <v>56</v>
      </c>
      <c r="L18" s="28"/>
      <c r="M18" s="28">
        <v>45</v>
      </c>
      <c r="N18" s="28"/>
      <c r="O18" s="28">
        <v>0</v>
      </c>
      <c r="P18" s="28"/>
      <c r="Q18" s="28">
        <v>0</v>
      </c>
      <c r="R18" s="28"/>
      <c r="S18" s="28">
        <v>0</v>
      </c>
      <c r="T18" s="28"/>
      <c r="U18" s="28">
        <v>45</v>
      </c>
      <c r="V18" s="28"/>
      <c r="W18" s="57">
        <f t="shared" si="1"/>
        <v>63.7</v>
      </c>
      <c r="X18" s="57"/>
      <c r="Y18" s="57">
        <f t="shared" si="2"/>
        <v>53.37519623233909</v>
      </c>
      <c r="Z18" s="56"/>
      <c r="AA18" s="57">
        <f t="shared" si="3"/>
        <v>46.62480376766091</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34</v>
      </c>
      <c r="F20" s="28"/>
      <c r="G20" s="28">
        <f t="shared" si="0"/>
        <v>151.51515151515153</v>
      </c>
      <c r="H20" s="28"/>
      <c r="I20" s="32">
        <v>100</v>
      </c>
      <c r="J20" s="32"/>
      <c r="K20" s="28">
        <v>0</v>
      </c>
      <c r="L20" s="28"/>
      <c r="M20" s="28">
        <v>59.9</v>
      </c>
      <c r="N20" s="28"/>
      <c r="O20" s="28">
        <v>150</v>
      </c>
      <c r="P20" s="28"/>
      <c r="Q20" s="28">
        <v>33.33333333333333</v>
      </c>
      <c r="R20" s="28"/>
      <c r="S20" s="28">
        <v>49.999999999999986</v>
      </c>
      <c r="T20" s="28"/>
      <c r="U20" s="28">
        <v>39.85000000000001</v>
      </c>
      <c r="V20" s="28"/>
      <c r="W20" s="57">
        <f t="shared" si="1"/>
        <v>60.301</v>
      </c>
      <c r="X20" s="57"/>
      <c r="Y20" s="57">
        <f t="shared" si="2"/>
        <v>56.3838078970498</v>
      </c>
      <c r="Z20" s="56"/>
      <c r="AA20" s="57">
        <f t="shared" si="3"/>
        <v>43.616192102950194</v>
      </c>
    </row>
    <row r="21" spans="1:27" ht="12.75">
      <c r="A21" s="49" t="s">
        <v>32</v>
      </c>
      <c r="C21" s="60" t="s">
        <v>51</v>
      </c>
      <c r="D21" s="28"/>
      <c r="E21" s="28">
        <v>45.52173913043478</v>
      </c>
      <c r="F21" s="28"/>
      <c r="G21" s="28">
        <f t="shared" si="0"/>
        <v>183.55945730247404</v>
      </c>
      <c r="H21" s="28"/>
      <c r="I21" s="32">
        <v>100</v>
      </c>
      <c r="J21" s="32"/>
      <c r="K21" s="28">
        <v>0</v>
      </c>
      <c r="L21" s="28"/>
      <c r="M21" s="28">
        <v>54.9875</v>
      </c>
      <c r="N21" s="28"/>
      <c r="O21" s="28">
        <v>154.84095770151634</v>
      </c>
      <c r="P21" s="28"/>
      <c r="Q21" s="28">
        <v>36</v>
      </c>
      <c r="R21" s="28"/>
      <c r="S21" s="28">
        <v>54.84095770151636</v>
      </c>
      <c r="T21" s="28"/>
      <c r="U21" s="28">
        <v>28.245678000798087</v>
      </c>
      <c r="V21" s="28"/>
      <c r="W21" s="57">
        <f t="shared" si="1"/>
        <v>60.90949327608695</v>
      </c>
      <c r="X21" s="57"/>
      <c r="Y21" s="57">
        <f t="shared" si="2"/>
        <v>74.73668993451732</v>
      </c>
      <c r="Z21" s="56"/>
      <c r="AA21" s="57">
        <f t="shared" si="3"/>
        <v>25.263310065482692</v>
      </c>
    </row>
    <row r="22" spans="1:27" ht="12.75">
      <c r="A22" s="49" t="s">
        <v>33</v>
      </c>
      <c r="C22" s="60" t="s">
        <v>50</v>
      </c>
      <c r="D22" s="28"/>
      <c r="E22" s="28">
        <v>35</v>
      </c>
      <c r="F22" s="28"/>
      <c r="G22" s="28">
        <f t="shared" si="0"/>
        <v>153.84615384615384</v>
      </c>
      <c r="H22" s="28"/>
      <c r="I22" s="32">
        <v>100</v>
      </c>
      <c r="J22" s="32"/>
      <c r="K22" s="28" t="s">
        <v>56</v>
      </c>
      <c r="L22" s="28"/>
      <c r="M22" s="28">
        <v>0</v>
      </c>
      <c r="N22" s="28"/>
      <c r="O22" s="28" t="s">
        <v>56</v>
      </c>
      <c r="P22" s="28"/>
      <c r="Q22" s="28" t="s">
        <v>56</v>
      </c>
      <c r="R22" s="28"/>
      <c r="S22" s="28" t="s">
        <v>56</v>
      </c>
      <c r="T22" s="28"/>
      <c r="U22" s="28">
        <v>0</v>
      </c>
      <c r="V22" s="28"/>
      <c r="W22" s="57">
        <f t="shared" si="1"/>
        <v>35</v>
      </c>
      <c r="X22" s="57"/>
      <c r="Y22" s="57">
        <f t="shared" si="2"/>
        <v>100</v>
      </c>
      <c r="Z22" s="56"/>
      <c r="AA22" s="57">
        <f t="shared" si="3"/>
        <v>0</v>
      </c>
    </row>
    <row r="23" spans="1:27" ht="12.75">
      <c r="A23" s="49" t="s">
        <v>66</v>
      </c>
      <c r="C23" s="60" t="s">
        <v>48</v>
      </c>
      <c r="D23" s="28"/>
      <c r="E23" s="28">
        <v>40</v>
      </c>
      <c r="F23" s="28"/>
      <c r="G23" s="28">
        <f t="shared" si="0"/>
        <v>166.66666666666669</v>
      </c>
      <c r="H23" s="28"/>
      <c r="I23" s="32">
        <v>100</v>
      </c>
      <c r="J23" s="32"/>
      <c r="K23" s="28">
        <v>0</v>
      </c>
      <c r="L23" s="28"/>
      <c r="M23" s="28">
        <v>10</v>
      </c>
      <c r="N23" s="28"/>
      <c r="O23" s="28">
        <v>0</v>
      </c>
      <c r="P23" s="28"/>
      <c r="Q23" s="28">
        <v>0</v>
      </c>
      <c r="R23" s="28"/>
      <c r="S23" s="28">
        <v>0</v>
      </c>
      <c r="T23" s="28"/>
      <c r="U23" s="28">
        <v>10</v>
      </c>
      <c r="V23" s="28"/>
      <c r="W23" s="57">
        <f t="shared" si="1"/>
        <v>46.00000000000001</v>
      </c>
      <c r="X23" s="57"/>
      <c r="Y23" s="57">
        <f t="shared" si="2"/>
        <v>86.95652173913044</v>
      </c>
      <c r="Z23" s="56"/>
      <c r="AA23" s="57">
        <f t="shared" si="3"/>
        <v>13.043478260869563</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35</v>
      </c>
      <c r="C25" s="60" t="s">
        <v>29</v>
      </c>
      <c r="D25" s="28"/>
      <c r="E25" s="28">
        <v>40</v>
      </c>
      <c r="F25" s="28"/>
      <c r="G25" s="28">
        <f t="shared" si="0"/>
        <v>166.66666666666669</v>
      </c>
      <c r="H25" s="28"/>
      <c r="I25" s="32">
        <v>100</v>
      </c>
      <c r="J25" s="32"/>
      <c r="K25" s="28">
        <v>0</v>
      </c>
      <c r="L25" s="28"/>
      <c r="M25" s="28">
        <v>49</v>
      </c>
      <c r="N25" s="28"/>
      <c r="O25" s="28">
        <v>133.33333333333331</v>
      </c>
      <c r="P25" s="28"/>
      <c r="Q25" s="28">
        <v>24.99999999999999</v>
      </c>
      <c r="R25" s="28"/>
      <c r="S25" s="28">
        <v>33.333333333333314</v>
      </c>
      <c r="T25" s="28"/>
      <c r="U25" s="28">
        <v>32.000000000000014</v>
      </c>
      <c r="V25" s="28"/>
      <c r="W25" s="57">
        <f t="shared" si="1"/>
        <v>59.20000000000001</v>
      </c>
      <c r="X25" s="57"/>
      <c r="Y25" s="57">
        <f t="shared" si="2"/>
        <v>67.56756756756756</v>
      </c>
      <c r="Z25" s="56"/>
      <c r="AA25" s="57">
        <f t="shared" si="3"/>
        <v>32.432432432432435</v>
      </c>
    </row>
    <row r="26" spans="1:27" ht="12.75">
      <c r="A26" s="49" t="s">
        <v>36</v>
      </c>
      <c r="C26" s="60" t="s">
        <v>26</v>
      </c>
      <c r="D26" s="28"/>
      <c r="E26" s="28">
        <v>52.2</v>
      </c>
      <c r="F26" s="28"/>
      <c r="G26" s="28">
        <f t="shared" si="0"/>
        <v>209.2050209205021</v>
      </c>
      <c r="H26" s="28"/>
      <c r="I26" s="32">
        <v>100</v>
      </c>
      <c r="J26" s="32"/>
      <c r="K26" s="28">
        <v>0</v>
      </c>
      <c r="L26" s="28"/>
      <c r="M26" s="28">
        <v>51</v>
      </c>
      <c r="N26" s="28"/>
      <c r="O26" s="28">
        <v>209.2</v>
      </c>
      <c r="P26" s="28"/>
      <c r="Q26" s="28">
        <v>36</v>
      </c>
      <c r="R26" s="28"/>
      <c r="S26" s="28">
        <v>56.25</v>
      </c>
      <c r="T26" s="28"/>
      <c r="U26" s="28">
        <v>50.44199999999999</v>
      </c>
      <c r="V26" s="28"/>
      <c r="W26" s="57">
        <f t="shared" si="1"/>
        <v>76.31127599999999</v>
      </c>
      <c r="X26" s="57"/>
      <c r="Y26" s="57">
        <f t="shared" si="2"/>
        <v>68.40404555677985</v>
      </c>
      <c r="Z26" s="56"/>
      <c r="AA26" s="57">
        <f t="shared" si="3"/>
        <v>31.59595444322016</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50</v>
      </c>
      <c r="D31" s="28"/>
      <c r="E31" s="28">
        <v>35</v>
      </c>
      <c r="F31" s="28"/>
      <c r="G31" s="28">
        <f t="shared" si="0"/>
        <v>153.84615384615384</v>
      </c>
      <c r="H31" s="28"/>
      <c r="I31" s="32">
        <v>100</v>
      </c>
      <c r="J31" s="32"/>
      <c r="K31" s="28">
        <v>0</v>
      </c>
      <c r="L31" s="28"/>
      <c r="M31" s="28">
        <v>0</v>
      </c>
      <c r="N31" s="28"/>
      <c r="O31" s="28">
        <v>0</v>
      </c>
      <c r="P31" s="28"/>
      <c r="Q31" s="28">
        <v>0</v>
      </c>
      <c r="R31" s="28"/>
      <c r="S31" s="28">
        <v>0</v>
      </c>
      <c r="T31" s="28"/>
      <c r="U31" s="28">
        <v>0</v>
      </c>
      <c r="V31" s="28"/>
      <c r="W31" s="57">
        <f t="shared" si="1"/>
        <v>35</v>
      </c>
      <c r="X31" s="57"/>
      <c r="Y31" s="57">
        <f t="shared" si="2"/>
        <v>100</v>
      </c>
      <c r="Z31" s="56"/>
      <c r="AA31" s="57">
        <f t="shared" si="3"/>
        <v>0</v>
      </c>
    </row>
    <row r="32" spans="1:27" ht="12.75">
      <c r="A32" s="49" t="s">
        <v>87</v>
      </c>
      <c r="C32" s="60" t="s">
        <v>27</v>
      </c>
      <c r="D32" s="28"/>
      <c r="E32" s="28">
        <v>35</v>
      </c>
      <c r="F32" s="28"/>
      <c r="G32" s="28">
        <f t="shared" si="0"/>
        <v>153.84615384615384</v>
      </c>
      <c r="H32" s="28"/>
      <c r="I32" s="32">
        <v>100</v>
      </c>
      <c r="J32" s="32"/>
      <c r="K32" s="28">
        <v>0</v>
      </c>
      <c r="L32" s="28"/>
      <c r="M32" s="28">
        <v>60</v>
      </c>
      <c r="N32" s="28"/>
      <c r="O32" s="28">
        <v>0</v>
      </c>
      <c r="P32" s="28"/>
      <c r="Q32" s="28">
        <v>0</v>
      </c>
      <c r="R32" s="28"/>
      <c r="S32" s="28">
        <v>0</v>
      </c>
      <c r="T32" s="28"/>
      <c r="U32" s="28">
        <v>60</v>
      </c>
      <c r="V32" s="28"/>
      <c r="W32" s="57">
        <f t="shared" si="1"/>
        <v>74</v>
      </c>
      <c r="X32" s="57"/>
      <c r="Y32" s="57">
        <f t="shared" si="2"/>
        <v>47.29729729729729</v>
      </c>
      <c r="Z32" s="56"/>
      <c r="AA32" s="57">
        <f t="shared" si="3"/>
        <v>52.70270270270271</v>
      </c>
    </row>
    <row r="33" spans="1:27" ht="12.75">
      <c r="A33" s="49" t="s">
        <v>89</v>
      </c>
      <c r="C33" s="60" t="s">
        <v>26</v>
      </c>
      <c r="D33" s="28"/>
      <c r="E33" s="28">
        <v>33</v>
      </c>
      <c r="F33" s="28"/>
      <c r="G33" s="28">
        <f t="shared" si="0"/>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1"/>
        <v>33</v>
      </c>
      <c r="X33" s="57"/>
      <c r="Y33" s="57">
        <f t="shared" si="2"/>
        <v>100</v>
      </c>
      <c r="Z33" s="56"/>
      <c r="AA33" s="57">
        <f t="shared" si="3"/>
        <v>0</v>
      </c>
    </row>
    <row r="34" spans="1:27" ht="12.75">
      <c r="A34" s="49" t="s">
        <v>40</v>
      </c>
      <c r="C34" s="60" t="s">
        <v>26</v>
      </c>
      <c r="D34" s="28"/>
      <c r="E34" s="28">
        <v>28</v>
      </c>
      <c r="F34" s="28"/>
      <c r="G34" s="28">
        <f t="shared" si="0"/>
        <v>138.88888888888889</v>
      </c>
      <c r="H34" s="28"/>
      <c r="I34" s="32">
        <v>100</v>
      </c>
      <c r="J34" s="32"/>
      <c r="K34" s="28">
        <v>0</v>
      </c>
      <c r="L34" s="28"/>
      <c r="M34" s="28">
        <v>28</v>
      </c>
      <c r="N34" s="28"/>
      <c r="O34" s="28">
        <v>138.9</v>
      </c>
      <c r="P34" s="28"/>
      <c r="Q34" s="28">
        <v>28.005759539236863</v>
      </c>
      <c r="R34" s="28"/>
      <c r="S34" s="28">
        <v>38.9</v>
      </c>
      <c r="T34" s="28"/>
      <c r="U34" s="28">
        <v>0</v>
      </c>
      <c r="V34" s="28"/>
      <c r="W34" s="57">
        <f t="shared" si="1"/>
        <v>27.999999999999996</v>
      </c>
      <c r="X34" s="57"/>
      <c r="Y34" s="57">
        <f t="shared" si="2"/>
        <v>100</v>
      </c>
      <c r="Z34" s="56"/>
      <c r="AA34" s="57">
        <f t="shared" si="3"/>
        <v>0</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0"/>
        <v>165.56291390728478</v>
      </c>
      <c r="H36" s="28"/>
      <c r="I36" s="32">
        <v>100</v>
      </c>
      <c r="J36" s="32"/>
      <c r="K36" s="28">
        <v>25</v>
      </c>
      <c r="L36" s="28"/>
      <c r="M36" s="28">
        <v>25</v>
      </c>
      <c r="N36" s="28"/>
      <c r="O36" s="28">
        <v>0</v>
      </c>
      <c r="P36" s="28"/>
      <c r="Q36" s="28">
        <v>0</v>
      </c>
      <c r="R36" s="28"/>
      <c r="S36" s="28">
        <v>0</v>
      </c>
      <c r="T36" s="28"/>
      <c r="U36" s="28">
        <v>25</v>
      </c>
      <c r="V36" s="28"/>
      <c r="W36" s="57">
        <f t="shared" si="1"/>
        <v>54.7</v>
      </c>
      <c r="X36" s="57"/>
      <c r="Y36" s="57">
        <f t="shared" si="2"/>
        <v>72.3948811700183</v>
      </c>
      <c r="Z36" s="56"/>
      <c r="AA36" s="57">
        <f t="shared" si="3"/>
        <v>27.605118829981716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0"/>
        <v>153.84615384615384</v>
      </c>
      <c r="H38" s="28"/>
      <c r="I38" s="32">
        <v>100</v>
      </c>
      <c r="J38" s="32"/>
      <c r="K38" s="28">
        <v>0</v>
      </c>
      <c r="L38" s="28"/>
      <c r="M38" s="28">
        <v>56</v>
      </c>
      <c r="N38" s="28"/>
      <c r="O38" s="28">
        <v>0</v>
      </c>
      <c r="P38" s="28"/>
      <c r="Q38" s="28">
        <v>0</v>
      </c>
      <c r="R38" s="28"/>
      <c r="S38" s="28">
        <v>10</v>
      </c>
      <c r="T38" s="28"/>
      <c r="U38" s="28">
        <v>46.00000000000001</v>
      </c>
      <c r="V38" s="28"/>
      <c r="W38" s="57">
        <f t="shared" si="1"/>
        <v>64.9</v>
      </c>
      <c r="X38" s="57"/>
      <c r="Y38" s="57">
        <f t="shared" si="2"/>
        <v>53.92912172573189</v>
      </c>
      <c r="Z38" s="56"/>
      <c r="AA38" s="57">
        <f t="shared" si="3"/>
        <v>46.07087827426811</v>
      </c>
    </row>
    <row r="39" spans="1:27" ht="12.75">
      <c r="A39" s="49" t="s">
        <v>95</v>
      </c>
      <c r="C39" s="60" t="s">
        <v>70</v>
      </c>
      <c r="D39" s="28"/>
      <c r="E39" s="28">
        <v>30</v>
      </c>
      <c r="F39" s="28"/>
      <c r="G39" s="28">
        <f t="shared" si="0"/>
        <v>142.85714285714286</v>
      </c>
      <c r="H39" s="28"/>
      <c r="I39" s="32">
        <v>100</v>
      </c>
      <c r="J39" s="32"/>
      <c r="K39" s="28">
        <v>0</v>
      </c>
      <c r="L39" s="28"/>
      <c r="M39" s="28">
        <v>30</v>
      </c>
      <c r="N39" s="28"/>
      <c r="O39" s="28">
        <v>0</v>
      </c>
      <c r="P39" s="28"/>
      <c r="Q39" s="28">
        <v>0</v>
      </c>
      <c r="R39" s="28"/>
      <c r="S39" s="28">
        <v>0</v>
      </c>
      <c r="T39" s="28"/>
      <c r="U39" s="28">
        <v>30</v>
      </c>
      <c r="V39" s="28"/>
      <c r="W39" s="57">
        <f t="shared" si="1"/>
        <v>51</v>
      </c>
      <c r="X39" s="57"/>
      <c r="Y39" s="57">
        <f t="shared" si="2"/>
        <v>58.82352941176471</v>
      </c>
      <c r="Z39" s="56"/>
      <c r="AA39" s="57">
        <f t="shared" si="3"/>
        <v>41.17647058823529</v>
      </c>
    </row>
    <row r="40" spans="1:27" ht="12.75">
      <c r="A40" s="49" t="s">
        <v>88</v>
      </c>
      <c r="C40" s="60" t="s">
        <v>27</v>
      </c>
      <c r="D40" s="28"/>
      <c r="E40" s="28">
        <v>28.03311628121204</v>
      </c>
      <c r="F40" s="28"/>
      <c r="G40" s="28">
        <f t="shared" si="0"/>
        <v>138.9528</v>
      </c>
      <c r="H40" s="28"/>
      <c r="I40" s="32">
        <v>100</v>
      </c>
      <c r="J40" s="32"/>
      <c r="K40" s="28">
        <v>0</v>
      </c>
      <c r="L40" s="28"/>
      <c r="M40" s="28">
        <v>41.53</v>
      </c>
      <c r="N40" s="28"/>
      <c r="O40" s="28">
        <v>0</v>
      </c>
      <c r="P40" s="28"/>
      <c r="Q40" s="28">
        <v>0</v>
      </c>
      <c r="R40" s="28"/>
      <c r="S40" s="28">
        <v>0</v>
      </c>
      <c r="T40" s="28"/>
      <c r="U40" s="28">
        <v>41.53</v>
      </c>
      <c r="V40" s="28"/>
      <c r="W40" s="57">
        <f t="shared" si="1"/>
        <v>57.92096308962468</v>
      </c>
      <c r="X40" s="57"/>
      <c r="Y40" s="57">
        <f t="shared" si="2"/>
        <v>48.398912562684195</v>
      </c>
      <c r="Z40" s="56"/>
      <c r="AA40" s="57">
        <f t="shared" si="3"/>
        <v>51.601087437315805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0"/>
        <v>149.2537313432836</v>
      </c>
      <c r="H42" s="28"/>
      <c r="I42" s="32">
        <v>100</v>
      </c>
      <c r="J42" s="32"/>
      <c r="K42" s="28">
        <v>0</v>
      </c>
      <c r="L42" s="28"/>
      <c r="M42" s="28">
        <v>40</v>
      </c>
      <c r="N42" s="28"/>
      <c r="O42" s="28">
        <v>133.33</v>
      </c>
      <c r="P42" s="28"/>
      <c r="Q42" s="28">
        <v>24.998124953123835</v>
      </c>
      <c r="R42" s="28"/>
      <c r="S42" s="28">
        <v>33.33000000000001</v>
      </c>
      <c r="T42" s="28"/>
      <c r="U42" s="28">
        <v>20.001999999999995</v>
      </c>
      <c r="V42" s="28"/>
      <c r="W42" s="57">
        <f t="shared" si="1"/>
        <v>46.401340000000005</v>
      </c>
      <c r="X42" s="57"/>
      <c r="Y42" s="57">
        <f t="shared" si="2"/>
        <v>71.11863579801792</v>
      </c>
      <c r="Z42" s="56"/>
      <c r="AA42" s="57">
        <f t="shared" si="3"/>
        <v>28.88136420198209</v>
      </c>
    </row>
    <row r="43" spans="1:27" ht="12.75">
      <c r="A43" s="49" t="s">
        <v>102</v>
      </c>
      <c r="C43" s="60" t="s">
        <v>27</v>
      </c>
      <c r="D43" s="28"/>
      <c r="E43" s="28">
        <v>38.9</v>
      </c>
      <c r="F43" s="28"/>
      <c r="G43" s="28">
        <f t="shared" si="0"/>
        <v>163.66612111292963</v>
      </c>
      <c r="H43" s="28"/>
      <c r="I43" s="32">
        <v>100</v>
      </c>
      <c r="J43" s="32"/>
      <c r="K43" s="28">
        <v>0</v>
      </c>
      <c r="L43" s="28"/>
      <c r="M43" s="28">
        <v>37.3</v>
      </c>
      <c r="N43" s="28"/>
      <c r="O43" s="28">
        <v>0</v>
      </c>
      <c r="P43" s="28"/>
      <c r="Q43" s="28">
        <v>0</v>
      </c>
      <c r="R43" s="28"/>
      <c r="S43" s="28">
        <v>0</v>
      </c>
      <c r="T43" s="28"/>
      <c r="U43" s="28">
        <f>+(M43/100)*MAX(I43,O43)-S43</f>
        <v>37.3</v>
      </c>
      <c r="V43" s="28"/>
      <c r="W43" s="57">
        <f t="shared" si="1"/>
        <v>61.6903</v>
      </c>
      <c r="X43" s="57"/>
      <c r="Y43" s="57">
        <f t="shared" si="2"/>
        <v>63.05691494448885</v>
      </c>
      <c r="Z43" s="56"/>
      <c r="AA43" s="57">
        <f t="shared" si="3"/>
        <v>36.943085055511155</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U32 V13:V43 U35:U43 M37:M43 C13:L43 N13:T43 M13:M15 U13:U15">
    <cfRule type="cellIs" priority="64" dxfId="0" operator="equal" stopIfTrue="1">
      <formula>0</formula>
    </cfRule>
  </conditionalFormatting>
  <conditionalFormatting sqref="C19:L19 N19:T19 V19">
    <cfRule type="cellIs" priority="63" dxfId="0" operator="equal" stopIfTrue="1">
      <formula>0</formula>
    </cfRule>
  </conditionalFormatting>
  <conditionalFormatting sqref="C24:L24 N24:T24 V24">
    <cfRule type="cellIs" priority="62" dxfId="0" operator="equal" stopIfTrue="1">
      <formula>0</formula>
    </cfRule>
  </conditionalFormatting>
  <conditionalFormatting sqref="C27:L30 N27:T30 V27:V30">
    <cfRule type="cellIs" priority="61" dxfId="0" operator="equal" stopIfTrue="1">
      <formula>0</formula>
    </cfRule>
  </conditionalFormatting>
  <conditionalFormatting sqref="C35:L35 N35:V35">
    <cfRule type="cellIs" priority="60" dxfId="0" operator="equal" stopIfTrue="1">
      <formula>0</formula>
    </cfRule>
  </conditionalFormatting>
  <conditionalFormatting sqref="C41:V41">
    <cfRule type="cellIs" priority="59" dxfId="0" operator="equal" stopIfTrue="1">
      <formula>0</formula>
    </cfRule>
  </conditionalFormatting>
  <conditionalFormatting sqref="C37:V37">
    <cfRule type="cellIs" priority="58" dxfId="0" operator="equal" stopIfTrue="1">
      <formula>0</formula>
    </cfRule>
  </conditionalFormatting>
  <conditionalFormatting sqref="C17:L17 N17:T17 V17">
    <cfRule type="cellIs" priority="57" dxfId="0" operator="equal" stopIfTrue="1">
      <formula>0</formula>
    </cfRule>
  </conditionalFormatting>
  <conditionalFormatting sqref="C17:L17 N17:T17 V17">
    <cfRule type="cellIs" priority="56" dxfId="0" operator="equal" stopIfTrue="1">
      <formula>0</formula>
    </cfRule>
  </conditionalFormatting>
  <conditionalFormatting sqref="C17:L17 N17:T17 V17">
    <cfRule type="cellIs" priority="55" dxfId="0" operator="equal" stopIfTrue="1">
      <formula>0</formula>
    </cfRule>
  </conditionalFormatting>
  <conditionalFormatting sqref="C17:L17 N17:T17 V17">
    <cfRule type="cellIs" priority="54" dxfId="0" operator="equal" stopIfTrue="1">
      <formula>0</formula>
    </cfRule>
  </conditionalFormatting>
  <conditionalFormatting sqref="C17:L17 N17:T17 V17">
    <cfRule type="cellIs" priority="53" dxfId="0" operator="equal" stopIfTrue="1">
      <formula>0</formula>
    </cfRule>
  </conditionalFormatting>
  <conditionalFormatting sqref="C17:L17 N17:T17 V17:AA17">
    <cfRule type="cellIs" priority="52" dxfId="0" operator="equal" stopIfTrue="1">
      <formula>0</formula>
    </cfRule>
  </conditionalFormatting>
  <conditionalFormatting sqref="C17:L17 N17:T17 V17:AA17">
    <cfRule type="cellIs" priority="51" dxfId="0" operator="equal" stopIfTrue="1">
      <formula>0</formula>
    </cfRule>
  </conditionalFormatting>
  <conditionalFormatting sqref="C17:L17 N17:T17 V17:AA17">
    <cfRule type="cellIs" priority="50" dxfId="0" operator="equal" stopIfTrue="1">
      <formula>0</formula>
    </cfRule>
  </conditionalFormatting>
  <conditionalFormatting sqref="C17:L17 N17:T17 V17:AA17">
    <cfRule type="cellIs" priority="49" dxfId="0" operator="equal" stopIfTrue="1">
      <formula>0</formula>
    </cfRule>
  </conditionalFormatting>
  <conditionalFormatting sqref="C19:L19 N19:T19 V19">
    <cfRule type="cellIs" priority="48" dxfId="0" operator="equal" stopIfTrue="1">
      <formula>0</formula>
    </cfRule>
  </conditionalFormatting>
  <conditionalFormatting sqref="C19:L19 N19:T19 V19">
    <cfRule type="cellIs" priority="47" dxfId="0" operator="equal" stopIfTrue="1">
      <formula>0</formula>
    </cfRule>
  </conditionalFormatting>
  <conditionalFormatting sqref="C19:L19 N19:T19 V19">
    <cfRule type="cellIs" priority="46" dxfId="0" operator="equal" stopIfTrue="1">
      <formula>0</formula>
    </cfRule>
  </conditionalFormatting>
  <conditionalFormatting sqref="C19:L19 N19:T19 V19">
    <cfRule type="cellIs" priority="45" dxfId="0" operator="equal" stopIfTrue="1">
      <formula>0</formula>
    </cfRule>
  </conditionalFormatting>
  <conditionalFormatting sqref="C19:L19 N19:T19 V19:AA19">
    <cfRule type="cellIs" priority="44" dxfId="0" operator="equal" stopIfTrue="1">
      <formula>0</formula>
    </cfRule>
  </conditionalFormatting>
  <conditionalFormatting sqref="C19:L19 N19:T19 V19:AA19">
    <cfRule type="cellIs" priority="43" dxfId="0" operator="equal" stopIfTrue="1">
      <formula>0</formula>
    </cfRule>
  </conditionalFormatting>
  <conditionalFormatting sqref="C19:L19 N19:T19 V19:AA19">
    <cfRule type="cellIs" priority="42" dxfId="0" operator="equal" stopIfTrue="1">
      <formula>0</formula>
    </cfRule>
  </conditionalFormatting>
  <conditionalFormatting sqref="C19:L19 N19:T19 V19:AA19">
    <cfRule type="cellIs" priority="41" dxfId="0" operator="equal" stopIfTrue="1">
      <formula>0</formula>
    </cfRule>
  </conditionalFormatting>
  <conditionalFormatting sqref="C24:L24 N24:T24 V24">
    <cfRule type="cellIs" priority="40" dxfId="0" operator="equal" stopIfTrue="1">
      <formula>0</formula>
    </cfRule>
  </conditionalFormatting>
  <conditionalFormatting sqref="C24:L24 N24:T24 V24">
    <cfRule type="cellIs" priority="39" dxfId="0" operator="equal" stopIfTrue="1">
      <formula>0</formula>
    </cfRule>
  </conditionalFormatting>
  <conditionalFormatting sqref="C24:L24 N24:T24 V24">
    <cfRule type="cellIs" priority="38" dxfId="0" operator="equal" stopIfTrue="1">
      <formula>0</formula>
    </cfRule>
  </conditionalFormatting>
  <conditionalFormatting sqref="C24:L24 N24:T24 V24">
    <cfRule type="cellIs" priority="37" dxfId="0" operator="equal" stopIfTrue="1">
      <formula>0</formula>
    </cfRule>
  </conditionalFormatting>
  <conditionalFormatting sqref="C24:L24 N24:T24 V24:AA24">
    <cfRule type="cellIs" priority="36" dxfId="0" operator="equal" stopIfTrue="1">
      <formula>0</formula>
    </cfRule>
  </conditionalFormatting>
  <conditionalFormatting sqref="C24:L24 N24:T24 V24:AA24">
    <cfRule type="cellIs" priority="35" dxfId="0" operator="equal" stopIfTrue="1">
      <formula>0</formula>
    </cfRule>
  </conditionalFormatting>
  <conditionalFormatting sqref="C24:L24 N24:T24 V24:AA24">
    <cfRule type="cellIs" priority="34" dxfId="0" operator="equal" stopIfTrue="1">
      <formula>0</formula>
    </cfRule>
  </conditionalFormatting>
  <conditionalFormatting sqref="C24:L24 N24:T24 V24:AA24">
    <cfRule type="cellIs" priority="33" dxfId="0" operator="equal" stopIfTrue="1">
      <formula>0</formula>
    </cfRule>
  </conditionalFormatting>
  <conditionalFormatting sqref="C27:L30 N27:T30 V27:V30">
    <cfRule type="cellIs" priority="32" dxfId="0" operator="equal" stopIfTrue="1">
      <formula>0</formula>
    </cfRule>
  </conditionalFormatting>
  <conditionalFormatting sqref="C27:L30 N27:T30 V27:V30">
    <cfRule type="cellIs" priority="31" dxfId="0" operator="equal" stopIfTrue="1">
      <formula>0</formula>
    </cfRule>
  </conditionalFormatting>
  <conditionalFormatting sqref="C27:L30 N27:T30 V27:V30">
    <cfRule type="cellIs" priority="30" dxfId="0" operator="equal" stopIfTrue="1">
      <formula>0</formula>
    </cfRule>
  </conditionalFormatting>
  <conditionalFormatting sqref="C27:L30 N27:T30 V27:V30">
    <cfRule type="cellIs" priority="29" dxfId="0" operator="equal" stopIfTrue="1">
      <formula>0</formula>
    </cfRule>
  </conditionalFormatting>
  <conditionalFormatting sqref="C27:L30 N27:T30 V27:AA30">
    <cfRule type="cellIs" priority="28" dxfId="0" operator="equal" stopIfTrue="1">
      <formula>0</formula>
    </cfRule>
  </conditionalFormatting>
  <conditionalFormatting sqref="C27:L30 N27:T30 V27:AA30">
    <cfRule type="cellIs" priority="27" dxfId="0" operator="equal" stopIfTrue="1">
      <formula>0</formula>
    </cfRule>
  </conditionalFormatting>
  <conditionalFormatting sqref="C27:L30 N27:T30 V27:AA30">
    <cfRule type="cellIs" priority="26" dxfId="0" operator="equal" stopIfTrue="1">
      <formula>0</formula>
    </cfRule>
  </conditionalFormatting>
  <conditionalFormatting sqref="C27:L30 N27:T30 V27:AA30">
    <cfRule type="cellIs" priority="25" dxfId="0" operator="equal" stopIfTrue="1">
      <formula>0</formula>
    </cfRule>
  </conditionalFormatting>
  <conditionalFormatting sqref="C35:L35 N35:V35">
    <cfRule type="cellIs" priority="24" dxfId="0" operator="equal" stopIfTrue="1">
      <formula>0</formula>
    </cfRule>
  </conditionalFormatting>
  <conditionalFormatting sqref="C35:L35 N35:V35">
    <cfRule type="cellIs" priority="23" dxfId="0" operator="equal" stopIfTrue="1">
      <formula>0</formula>
    </cfRule>
  </conditionalFormatting>
  <conditionalFormatting sqref="C35:L35 N35:V35">
    <cfRule type="cellIs" priority="22" dxfId="0" operator="equal" stopIfTrue="1">
      <formula>0</formula>
    </cfRule>
  </conditionalFormatting>
  <conditionalFormatting sqref="C35:L35 N35:V35">
    <cfRule type="cellIs" priority="21" dxfId="0" operator="equal" stopIfTrue="1">
      <formula>0</formula>
    </cfRule>
  </conditionalFormatting>
  <conditionalFormatting sqref="C35:L35 N35:AA35">
    <cfRule type="cellIs" priority="20" dxfId="0" operator="equal" stopIfTrue="1">
      <formula>0</formula>
    </cfRule>
  </conditionalFormatting>
  <conditionalFormatting sqref="C35:L35 N35:AA35">
    <cfRule type="cellIs" priority="19" dxfId="0" operator="equal" stopIfTrue="1">
      <formula>0</formula>
    </cfRule>
  </conditionalFormatting>
  <conditionalFormatting sqref="C35:L35 N35:AA35">
    <cfRule type="cellIs" priority="18" dxfId="0" operator="equal" stopIfTrue="1">
      <formula>0</formula>
    </cfRule>
  </conditionalFormatting>
  <conditionalFormatting sqref="C35:L35 N35:AA35">
    <cfRule type="cellIs" priority="17" dxfId="0" operator="equal" stopIfTrue="1">
      <formula>0</formula>
    </cfRule>
  </conditionalFormatting>
  <conditionalFormatting sqref="C37:V37">
    <cfRule type="cellIs" priority="16" dxfId="0" operator="equal" stopIfTrue="1">
      <formula>0</formula>
    </cfRule>
  </conditionalFormatting>
  <conditionalFormatting sqref="C37:V37">
    <cfRule type="cellIs" priority="15" dxfId="0" operator="equal" stopIfTrue="1">
      <formula>0</formula>
    </cfRule>
  </conditionalFormatting>
  <conditionalFormatting sqref="C37:V37">
    <cfRule type="cellIs" priority="14" dxfId="0" operator="equal" stopIfTrue="1">
      <formula>0</formula>
    </cfRule>
  </conditionalFormatting>
  <conditionalFormatting sqref="C37:V37">
    <cfRule type="cellIs" priority="13" dxfId="0" operator="equal" stopIfTrue="1">
      <formula>0</formula>
    </cfRule>
  </conditionalFormatting>
  <conditionalFormatting sqref="C37:AA37">
    <cfRule type="cellIs" priority="12" dxfId="0" operator="equal" stopIfTrue="1">
      <formula>0</formula>
    </cfRule>
  </conditionalFormatting>
  <conditionalFormatting sqref="C37:AA37">
    <cfRule type="cellIs" priority="11" dxfId="0" operator="equal" stopIfTrue="1">
      <formula>0</formula>
    </cfRule>
  </conditionalFormatting>
  <conditionalFormatting sqref="C37:AA37">
    <cfRule type="cellIs" priority="10" dxfId="0" operator="equal" stopIfTrue="1">
      <formula>0</formula>
    </cfRule>
  </conditionalFormatting>
  <conditionalFormatting sqref="C37:AA37">
    <cfRule type="cellIs" priority="9" dxfId="0" operator="equal" stopIfTrue="1">
      <formula>0</formula>
    </cfRule>
  </conditionalFormatting>
  <conditionalFormatting sqref="C41:V41">
    <cfRule type="cellIs" priority="8" dxfId="0" operator="equal" stopIfTrue="1">
      <formula>0</formula>
    </cfRule>
  </conditionalFormatting>
  <conditionalFormatting sqref="C41:V41">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F48"/>
  <sheetViews>
    <sheetView showGridLines="0" zoomScalePageLayoutView="0" workbookViewId="0" topLeftCell="A1">
      <selection activeCell="O39" sqref="O39"/>
    </sheetView>
  </sheetViews>
  <sheetFormatPr defaultColWidth="9.140625" defaultRowHeight="12.75"/>
  <cols>
    <col min="1" max="1" width="14.8515625" style="30" customWidth="1"/>
    <col min="2" max="2" width="0.9921875" style="30" customWidth="1"/>
    <col min="3" max="3" width="10.7109375" style="30" customWidth="1"/>
    <col min="4" max="4" width="0.9921875" style="30" customWidth="1"/>
    <col min="5" max="5" width="8.140625" style="30" customWidth="1"/>
    <col min="6" max="6" width="0.85546875" style="30" customWidth="1"/>
    <col min="7" max="7" width="6.7109375" style="30" customWidth="1"/>
    <col min="8" max="8" width="0.85546875" style="30" customWidth="1"/>
    <col min="9" max="9" width="7.140625" style="30" customWidth="1"/>
    <col min="10" max="10" width="0.85546875" style="30" customWidth="1"/>
    <col min="11" max="11" width="7.7109375" style="30" customWidth="1"/>
    <col min="12" max="12" width="0.85546875" style="30" customWidth="1"/>
    <col min="13" max="13" width="12.421875" style="30" customWidth="1"/>
    <col min="14" max="14" width="0.9921875" style="30" customWidth="1"/>
    <col min="15" max="15" width="11.00390625" style="30" customWidth="1"/>
    <col min="16" max="16" width="0.85546875" style="30" customWidth="1"/>
    <col min="17" max="17" width="8.57421875" style="30" customWidth="1"/>
    <col min="18" max="18" width="0.85546875" style="30" customWidth="1"/>
    <col min="19" max="19" width="12.57421875" style="30" customWidth="1"/>
    <col min="20" max="20" width="0.85546875" style="30" customWidth="1"/>
    <col min="21" max="21" width="8.7109375" style="37" customWidth="1"/>
    <col min="22" max="22" width="0.85546875" style="30" customWidth="1"/>
    <col min="23" max="23" width="7.57421875" style="30" customWidth="1"/>
    <col min="24" max="24" width="0.9921875" style="30" customWidth="1"/>
    <col min="25" max="25" width="7.7109375" style="30" customWidth="1"/>
    <col min="26" max="26" width="1.28515625" style="30" customWidth="1"/>
    <col min="27" max="27" width="7.8515625" style="30" customWidth="1"/>
    <col min="28" max="16384" width="9.140625" style="30" customWidth="1"/>
  </cols>
  <sheetData>
    <row r="1" ht="12.75">
      <c r="A1" s="36" t="s">
        <v>71</v>
      </c>
    </row>
    <row r="3" ht="14.25">
      <c r="A3" s="39" t="s">
        <v>52</v>
      </c>
    </row>
    <row r="4" spans="2:27" s="40" customFormat="1" ht="12.75">
      <c r="B4" s="41"/>
      <c r="C4" s="42" t="s">
        <v>0</v>
      </c>
      <c r="D4" s="42"/>
      <c r="E4" s="42" t="s">
        <v>1</v>
      </c>
      <c r="F4" s="42"/>
      <c r="G4" s="42" t="s">
        <v>2</v>
      </c>
      <c r="H4" s="42"/>
      <c r="I4" s="42" t="s">
        <v>3</v>
      </c>
      <c r="J4" s="42"/>
      <c r="K4" s="42" t="s">
        <v>4</v>
      </c>
      <c r="L4" s="42"/>
      <c r="M4" s="42" t="s">
        <v>5</v>
      </c>
      <c r="N4" s="42"/>
      <c r="O4" s="42" t="s">
        <v>6</v>
      </c>
      <c r="P4" s="42"/>
      <c r="Q4" s="42" t="s">
        <v>7</v>
      </c>
      <c r="R4" s="42"/>
      <c r="S4" s="42" t="s">
        <v>8</v>
      </c>
      <c r="T4" s="42"/>
      <c r="U4" s="42" t="s">
        <v>9</v>
      </c>
      <c r="V4" s="42"/>
      <c r="W4" s="42" t="s">
        <v>10</v>
      </c>
      <c r="Y4" s="43" t="s">
        <v>11</v>
      </c>
      <c r="Z4" s="44"/>
      <c r="AA4" s="43" t="s">
        <v>12</v>
      </c>
    </row>
    <row r="5" spans="1:27" s="40" customFormat="1" ht="5.25" customHeight="1" thickBot="1">
      <c r="A5" s="45"/>
      <c r="B5" s="45"/>
      <c r="C5" s="45"/>
      <c r="D5" s="45"/>
      <c r="E5" s="45"/>
      <c r="F5" s="45"/>
      <c r="G5" s="45"/>
      <c r="H5" s="45"/>
      <c r="I5" s="45"/>
      <c r="J5" s="45"/>
      <c r="K5" s="45"/>
      <c r="L5" s="45"/>
      <c r="M5" s="45"/>
      <c r="N5" s="45"/>
      <c r="O5" s="45"/>
      <c r="P5" s="45"/>
      <c r="Q5" s="45"/>
      <c r="R5" s="45"/>
      <c r="S5" s="45"/>
      <c r="T5" s="45"/>
      <c r="U5" s="45"/>
      <c r="V5" s="45"/>
      <c r="W5" s="45"/>
      <c r="X5" s="45"/>
      <c r="Y5" s="45"/>
      <c r="Z5" s="45"/>
      <c r="AA5" s="45"/>
    </row>
    <row r="6" ht="5.25" customHeight="1"/>
    <row r="7" spans="1:27" s="49" customFormat="1" ht="12.75" customHeight="1">
      <c r="A7" s="46"/>
      <c r="B7" s="46"/>
      <c r="C7" s="77" t="s">
        <v>13</v>
      </c>
      <c r="D7" s="47"/>
      <c r="E7" s="77" t="s">
        <v>14</v>
      </c>
      <c r="F7" s="48"/>
      <c r="G7" s="77" t="s">
        <v>15</v>
      </c>
      <c r="H7" s="48"/>
      <c r="I7" s="77" t="s">
        <v>16</v>
      </c>
      <c r="J7" s="47"/>
      <c r="K7" s="77" t="s">
        <v>47</v>
      </c>
      <c r="L7" s="48"/>
      <c r="M7" s="77" t="s">
        <v>17</v>
      </c>
      <c r="N7" s="47"/>
      <c r="O7" s="77" t="s">
        <v>18</v>
      </c>
      <c r="P7" s="48"/>
      <c r="Q7" s="77" t="s">
        <v>19</v>
      </c>
      <c r="R7" s="48"/>
      <c r="S7" s="77" t="s">
        <v>20</v>
      </c>
      <c r="T7" s="48"/>
      <c r="U7" s="77" t="s">
        <v>21</v>
      </c>
      <c r="V7" s="47"/>
      <c r="W7" s="77" t="s">
        <v>22</v>
      </c>
      <c r="Y7" s="77" t="s">
        <v>23</v>
      </c>
      <c r="AA7" s="77" t="s">
        <v>24</v>
      </c>
    </row>
    <row r="8" spans="2:27" s="49" customFormat="1" ht="12.75" customHeight="1">
      <c r="B8" s="46"/>
      <c r="C8" s="78"/>
      <c r="D8" s="47"/>
      <c r="E8" s="78"/>
      <c r="F8" s="48"/>
      <c r="G8" s="78"/>
      <c r="H8" s="48"/>
      <c r="I8" s="78"/>
      <c r="J8" s="47"/>
      <c r="K8" s="78"/>
      <c r="L8" s="48"/>
      <c r="M8" s="78"/>
      <c r="N8" s="50"/>
      <c r="O8" s="78"/>
      <c r="P8" s="48"/>
      <c r="Q8" s="78"/>
      <c r="R8" s="48"/>
      <c r="S8" s="78"/>
      <c r="T8" s="48"/>
      <c r="U8" s="78"/>
      <c r="V8" s="47"/>
      <c r="W8" s="78"/>
      <c r="Y8" s="78"/>
      <c r="AA8" s="78"/>
    </row>
    <row r="9" spans="1:27" s="49" customFormat="1" ht="12.75" customHeight="1">
      <c r="A9" s="51"/>
      <c r="B9" s="46"/>
      <c r="C9" s="78"/>
      <c r="D9" s="47"/>
      <c r="E9" s="78"/>
      <c r="F9" s="48"/>
      <c r="G9" s="78"/>
      <c r="H9" s="48"/>
      <c r="I9" s="78"/>
      <c r="J9" s="47"/>
      <c r="K9" s="78"/>
      <c r="L9" s="48"/>
      <c r="M9" s="78"/>
      <c r="N9" s="50"/>
      <c r="O9" s="78"/>
      <c r="P9" s="48"/>
      <c r="Q9" s="78"/>
      <c r="R9" s="48"/>
      <c r="S9" s="78"/>
      <c r="T9" s="48"/>
      <c r="U9" s="78"/>
      <c r="V9" s="47"/>
      <c r="W9" s="78"/>
      <c r="Y9" s="78"/>
      <c r="AA9" s="78"/>
    </row>
    <row r="10" spans="1:27" s="49" customFormat="1" ht="12.75">
      <c r="A10" s="51" t="s">
        <v>25</v>
      </c>
      <c r="B10" s="46"/>
      <c r="C10" s="78"/>
      <c r="D10" s="47"/>
      <c r="E10" s="78"/>
      <c r="F10" s="48"/>
      <c r="G10" s="78"/>
      <c r="H10" s="48"/>
      <c r="I10" s="78"/>
      <c r="J10" s="47"/>
      <c r="K10" s="78"/>
      <c r="L10" s="48"/>
      <c r="M10" s="78"/>
      <c r="N10" s="50"/>
      <c r="O10" s="78"/>
      <c r="P10" s="48"/>
      <c r="Q10" s="78"/>
      <c r="R10" s="48"/>
      <c r="S10" s="78"/>
      <c r="T10" s="48"/>
      <c r="U10" s="78"/>
      <c r="V10" s="47"/>
      <c r="W10" s="78"/>
      <c r="Y10" s="78"/>
      <c r="AA10" s="78"/>
    </row>
    <row r="11" spans="1:27" ht="5.25" customHeight="1">
      <c r="A11" s="52"/>
      <c r="B11" s="52"/>
      <c r="C11" s="53"/>
      <c r="D11" s="54"/>
      <c r="E11" s="53"/>
      <c r="F11" s="55"/>
      <c r="G11" s="53"/>
      <c r="H11" s="55"/>
      <c r="I11" s="53"/>
      <c r="J11" s="54"/>
      <c r="K11" s="53"/>
      <c r="L11" s="55"/>
      <c r="M11" s="53"/>
      <c r="N11" s="53"/>
      <c r="O11" s="55"/>
      <c r="P11" s="55"/>
      <c r="Q11" s="55"/>
      <c r="R11" s="55"/>
      <c r="S11" s="55"/>
      <c r="T11" s="55"/>
      <c r="U11" s="52"/>
      <c r="V11" s="54"/>
      <c r="W11" s="53"/>
      <c r="X11" s="53"/>
      <c r="Y11" s="53"/>
      <c r="Z11" s="53"/>
      <c r="AA11" s="53"/>
    </row>
    <row r="12" ht="5.25" customHeight="1"/>
    <row r="13" spans="1:27" ht="12.75">
      <c r="A13" s="49" t="s">
        <v>90</v>
      </c>
      <c r="C13" s="60" t="s">
        <v>26</v>
      </c>
      <c r="D13" s="28"/>
      <c r="E13" s="28">
        <v>39</v>
      </c>
      <c r="F13" s="28"/>
      <c r="G13" s="28">
        <f>100/(1-E13/100)</f>
        <v>163.9344262295082</v>
      </c>
      <c r="H13" s="28"/>
      <c r="I13" s="32">
        <v>100</v>
      </c>
      <c r="J13" s="32"/>
      <c r="K13" s="28">
        <v>0</v>
      </c>
      <c r="L13" s="28"/>
      <c r="M13" s="28">
        <v>48.25</v>
      </c>
      <c r="N13" s="28"/>
      <c r="O13" s="28">
        <v>163.9344262295082</v>
      </c>
      <c r="P13" s="28"/>
      <c r="Q13" s="28">
        <v>39</v>
      </c>
      <c r="R13" s="28"/>
      <c r="S13" s="28">
        <v>63.934426229508205</v>
      </c>
      <c r="T13" s="28"/>
      <c r="U13" s="28">
        <v>15.163934426229503</v>
      </c>
      <c r="V13" s="28"/>
      <c r="W13" s="57">
        <f aca="true" t="shared" si="0" ref="W13:W33">(G13-I13+U13)/G13*100</f>
        <v>48.25</v>
      </c>
      <c r="X13" s="57"/>
      <c r="Y13" s="57">
        <f aca="true" t="shared" si="1" ref="Y13:Y33">((G13-I13)/((G13-I13)+U13))*100</f>
        <v>80.82901554404145</v>
      </c>
      <c r="Z13" s="56"/>
      <c r="AA13" s="57">
        <f aca="true" t="shared" si="2" ref="AA13:AA33">(U13/((G13-I13)+U13))*100</f>
        <v>19.170984455958543</v>
      </c>
    </row>
    <row r="14" spans="1:27" ht="12.75">
      <c r="A14" s="49" t="s">
        <v>91</v>
      </c>
      <c r="C14" s="60" t="s">
        <v>27</v>
      </c>
      <c r="D14" s="28"/>
      <c r="E14" s="28">
        <v>34</v>
      </c>
      <c r="F14" s="28"/>
      <c r="G14" s="28">
        <f aca="true" t="shared" si="3" ref="G14:G43">100/(1-E14/100)</f>
        <v>151.51515151515153</v>
      </c>
      <c r="H14" s="28"/>
      <c r="I14" s="32">
        <v>100</v>
      </c>
      <c r="J14" s="32"/>
      <c r="K14" s="28">
        <v>25</v>
      </c>
      <c r="L14" s="28"/>
      <c r="M14" s="28">
        <v>25</v>
      </c>
      <c r="N14" s="28"/>
      <c r="O14" s="28">
        <v>0</v>
      </c>
      <c r="P14" s="28"/>
      <c r="Q14" s="28">
        <v>0</v>
      </c>
      <c r="R14" s="28"/>
      <c r="S14" s="28">
        <v>0</v>
      </c>
      <c r="T14" s="28"/>
      <c r="U14" s="28">
        <v>25</v>
      </c>
      <c r="V14" s="28"/>
      <c r="W14" s="57">
        <f t="shared" si="0"/>
        <v>50.5</v>
      </c>
      <c r="X14" s="57"/>
      <c r="Y14" s="57">
        <f t="shared" si="1"/>
        <v>67.32673267326733</v>
      </c>
      <c r="Z14" s="56"/>
      <c r="AA14" s="57">
        <f t="shared" si="2"/>
        <v>32.67326732673267</v>
      </c>
    </row>
    <row r="15" spans="1:27" ht="12.75">
      <c r="A15" s="49" t="s">
        <v>92</v>
      </c>
      <c r="C15" s="60" t="s">
        <v>27</v>
      </c>
      <c r="D15" s="28"/>
      <c r="E15" s="28">
        <v>39</v>
      </c>
      <c r="F15" s="28"/>
      <c r="G15" s="28">
        <f t="shared" si="3"/>
        <v>163.9344262295082</v>
      </c>
      <c r="H15" s="28"/>
      <c r="I15" s="32">
        <v>100</v>
      </c>
      <c r="J15" s="32"/>
      <c r="K15" s="28">
        <v>0</v>
      </c>
      <c r="L15" s="28"/>
      <c r="M15" s="28">
        <v>25</v>
      </c>
      <c r="N15" s="28"/>
      <c r="O15" s="28">
        <v>0</v>
      </c>
      <c r="P15" s="28"/>
      <c r="Q15" s="28">
        <v>0</v>
      </c>
      <c r="R15" s="28"/>
      <c r="S15" s="28">
        <v>0</v>
      </c>
      <c r="T15" s="28"/>
      <c r="U15" s="28">
        <v>25</v>
      </c>
      <c r="V15" s="28"/>
      <c r="W15" s="57">
        <f t="shared" si="0"/>
        <v>54.25</v>
      </c>
      <c r="X15" s="57"/>
      <c r="Y15" s="57">
        <f t="shared" si="1"/>
        <v>71.88940092165899</v>
      </c>
      <c r="Z15" s="56"/>
      <c r="AA15" s="57">
        <f t="shared" si="2"/>
        <v>28.110599078341007</v>
      </c>
    </row>
    <row r="16" spans="1:27" ht="12.75">
      <c r="A16" s="49" t="s">
        <v>28</v>
      </c>
      <c r="C16" s="60" t="s">
        <v>29</v>
      </c>
      <c r="D16" s="28"/>
      <c r="E16" s="28">
        <v>41.81</v>
      </c>
      <c r="F16" s="28"/>
      <c r="G16" s="28">
        <f t="shared" si="3"/>
        <v>171.85083347654236</v>
      </c>
      <c r="H16" s="28"/>
      <c r="I16" s="32">
        <v>100</v>
      </c>
      <c r="J16" s="32"/>
      <c r="K16" s="28">
        <v>0</v>
      </c>
      <c r="L16" s="28"/>
      <c r="M16" s="28">
        <v>47.65</v>
      </c>
      <c r="N16" s="28"/>
      <c r="O16" s="28">
        <v>125</v>
      </c>
      <c r="P16" s="28"/>
      <c r="Q16" s="28">
        <v>13.996500000000001</v>
      </c>
      <c r="R16" s="28"/>
      <c r="S16" s="28">
        <v>17.495625000000004</v>
      </c>
      <c r="T16" s="28"/>
      <c r="U16" s="28">
        <v>42.066874999999996</v>
      </c>
      <c r="V16" s="28"/>
      <c r="W16" s="57">
        <f t="shared" si="0"/>
        <v>66.28871456249999</v>
      </c>
      <c r="X16" s="57"/>
      <c r="Y16" s="57">
        <f t="shared" si="1"/>
        <v>63.07257619331212</v>
      </c>
      <c r="Z16" s="56"/>
      <c r="AA16" s="57">
        <f t="shared" si="2"/>
        <v>36.92742380668788</v>
      </c>
    </row>
    <row r="17" spans="1:27" ht="12.75">
      <c r="A17" s="49" t="s">
        <v>30</v>
      </c>
      <c r="C17" s="60" t="s">
        <v>56</v>
      </c>
      <c r="D17" s="28"/>
      <c r="E17" s="28" t="s">
        <v>56</v>
      </c>
      <c r="F17" s="28"/>
      <c r="G17" s="61" t="s">
        <v>56</v>
      </c>
      <c r="H17" s="28"/>
      <c r="I17" s="32" t="s">
        <v>56</v>
      </c>
      <c r="J17" s="32"/>
      <c r="K17" s="28" t="s">
        <v>56</v>
      </c>
      <c r="L17" s="28"/>
      <c r="M17" s="28" t="s">
        <v>56</v>
      </c>
      <c r="N17" s="28"/>
      <c r="O17" s="28" t="s">
        <v>56</v>
      </c>
      <c r="P17" s="28"/>
      <c r="Q17" s="28" t="s">
        <v>56</v>
      </c>
      <c r="R17" s="28"/>
      <c r="S17" s="28" t="s">
        <v>56</v>
      </c>
      <c r="T17" s="28"/>
      <c r="U17" s="28" t="s">
        <v>56</v>
      </c>
      <c r="V17" s="28"/>
      <c r="W17" s="62" t="s">
        <v>56</v>
      </c>
      <c r="X17" s="57"/>
      <c r="Y17" s="62" t="s">
        <v>56</v>
      </c>
      <c r="Z17" s="56"/>
      <c r="AA17" s="62" t="s">
        <v>56</v>
      </c>
    </row>
    <row r="18" spans="1:27" ht="12.75">
      <c r="A18" s="49" t="s">
        <v>31</v>
      </c>
      <c r="C18" s="60" t="s">
        <v>27</v>
      </c>
      <c r="D18" s="28"/>
      <c r="E18" s="28">
        <v>38</v>
      </c>
      <c r="F18" s="28"/>
      <c r="G18" s="28">
        <f t="shared" si="3"/>
        <v>161.29032258064515</v>
      </c>
      <c r="H18" s="28"/>
      <c r="I18" s="32">
        <v>100</v>
      </c>
      <c r="J18" s="32"/>
      <c r="K18" s="28" t="s">
        <v>56</v>
      </c>
      <c r="L18" s="28"/>
      <c r="M18" s="28">
        <v>45</v>
      </c>
      <c r="N18" s="28"/>
      <c r="O18" s="28">
        <v>0</v>
      </c>
      <c r="P18" s="28"/>
      <c r="Q18" s="28">
        <v>0</v>
      </c>
      <c r="R18" s="28"/>
      <c r="S18" s="28">
        <v>0</v>
      </c>
      <c r="T18" s="28"/>
      <c r="U18" s="28">
        <v>45</v>
      </c>
      <c r="V18" s="28"/>
      <c r="W18" s="57">
        <f t="shared" si="0"/>
        <v>65.9</v>
      </c>
      <c r="X18" s="57"/>
      <c r="Y18" s="57">
        <f t="shared" si="1"/>
        <v>57.663125948406666</v>
      </c>
      <c r="Z18" s="56"/>
      <c r="AA18" s="57">
        <f t="shared" si="2"/>
        <v>42.33687405159333</v>
      </c>
    </row>
    <row r="19" spans="1:27" ht="12.75">
      <c r="A19" s="49" t="s">
        <v>57</v>
      </c>
      <c r="C19" s="60" t="s">
        <v>56</v>
      </c>
      <c r="D19" s="28"/>
      <c r="E19" s="28" t="s">
        <v>56</v>
      </c>
      <c r="F19" s="28"/>
      <c r="G19" s="61" t="s">
        <v>56</v>
      </c>
      <c r="H19" s="28"/>
      <c r="I19" s="32" t="s">
        <v>56</v>
      </c>
      <c r="J19" s="32"/>
      <c r="K19" s="28" t="s">
        <v>56</v>
      </c>
      <c r="L19" s="28"/>
      <c r="M19" s="28" t="s">
        <v>56</v>
      </c>
      <c r="N19" s="28"/>
      <c r="O19" s="28" t="s">
        <v>56</v>
      </c>
      <c r="P19" s="28"/>
      <c r="Q19" s="28" t="s">
        <v>56</v>
      </c>
      <c r="R19" s="28"/>
      <c r="S19" s="28" t="s">
        <v>56</v>
      </c>
      <c r="T19" s="28"/>
      <c r="U19" s="28" t="s">
        <v>56</v>
      </c>
      <c r="V19" s="28"/>
      <c r="W19" s="62" t="s">
        <v>56</v>
      </c>
      <c r="X19" s="57"/>
      <c r="Y19" s="62" t="s">
        <v>56</v>
      </c>
      <c r="Z19" s="56"/>
      <c r="AA19" s="62" t="s">
        <v>56</v>
      </c>
    </row>
    <row r="20" spans="1:27" ht="12.75">
      <c r="A20" s="49" t="s">
        <v>86</v>
      </c>
      <c r="C20" s="60" t="s">
        <v>26</v>
      </c>
      <c r="D20" s="28"/>
      <c r="E20" s="28">
        <v>42</v>
      </c>
      <c r="F20" s="28"/>
      <c r="G20" s="28">
        <f t="shared" si="3"/>
        <v>172.41379310344826</v>
      </c>
      <c r="H20" s="28"/>
      <c r="I20" s="32">
        <v>100</v>
      </c>
      <c r="J20" s="32"/>
      <c r="K20" s="28">
        <v>0</v>
      </c>
      <c r="L20" s="28"/>
      <c r="M20" s="28">
        <v>59.9</v>
      </c>
      <c r="N20" s="28"/>
      <c r="O20" s="28">
        <v>150</v>
      </c>
      <c r="P20" s="28"/>
      <c r="Q20" s="28">
        <v>33.33333333333333</v>
      </c>
      <c r="R20" s="28"/>
      <c r="S20" s="28">
        <v>49.999999999999986</v>
      </c>
      <c r="T20" s="28"/>
      <c r="U20" s="28">
        <v>39.85000000000001</v>
      </c>
      <c r="V20" s="28"/>
      <c r="W20" s="57">
        <f t="shared" si="0"/>
        <v>65.113</v>
      </c>
      <c r="X20" s="57"/>
      <c r="Y20" s="57">
        <f t="shared" si="1"/>
        <v>64.50324819928431</v>
      </c>
      <c r="Z20" s="56"/>
      <c r="AA20" s="57">
        <f t="shared" si="2"/>
        <v>35.49675180071569</v>
      </c>
    </row>
    <row r="21" spans="1:27" ht="12.75">
      <c r="A21" s="49" t="s">
        <v>32</v>
      </c>
      <c r="C21" s="60" t="s">
        <v>51</v>
      </c>
      <c r="D21" s="28"/>
      <c r="E21" s="28">
        <v>43.04545454545455</v>
      </c>
      <c r="F21" s="28"/>
      <c r="G21" s="28">
        <f t="shared" si="3"/>
        <v>175.57861133280127</v>
      </c>
      <c r="H21" s="28"/>
      <c r="I21" s="32">
        <v>100</v>
      </c>
      <c r="J21" s="32"/>
      <c r="K21" s="28">
        <v>0</v>
      </c>
      <c r="L21" s="28"/>
      <c r="M21" s="28">
        <v>54.9875</v>
      </c>
      <c r="N21" s="28"/>
      <c r="O21" s="28">
        <v>152.45656823623304</v>
      </c>
      <c r="P21" s="28"/>
      <c r="Q21" s="28">
        <v>36</v>
      </c>
      <c r="R21" s="28"/>
      <c r="S21" s="28">
        <v>52.45656823623303</v>
      </c>
      <c r="T21" s="28"/>
      <c r="U21" s="28">
        <v>29.40836591380686</v>
      </c>
      <c r="V21" s="28"/>
      <c r="W21" s="57">
        <f t="shared" si="0"/>
        <v>59.79485567727273</v>
      </c>
      <c r="X21" s="57"/>
      <c r="Y21" s="57">
        <f t="shared" si="1"/>
        <v>71.98855830973363</v>
      </c>
      <c r="Z21" s="56"/>
      <c r="AA21" s="57">
        <f t="shared" si="2"/>
        <v>28.01144169026637</v>
      </c>
    </row>
    <row r="22" spans="1:27" ht="12.75">
      <c r="A22" s="49" t="s">
        <v>93</v>
      </c>
      <c r="C22" s="60" t="s">
        <v>56</v>
      </c>
      <c r="D22" s="28"/>
      <c r="E22" s="28" t="s">
        <v>56</v>
      </c>
      <c r="F22" s="28"/>
      <c r="G22" s="61" t="s">
        <v>56</v>
      </c>
      <c r="H22" s="28"/>
      <c r="I22" s="32" t="s">
        <v>56</v>
      </c>
      <c r="J22" s="32"/>
      <c r="K22" s="28" t="s">
        <v>56</v>
      </c>
      <c r="L22" s="28"/>
      <c r="M22" s="28" t="s">
        <v>56</v>
      </c>
      <c r="N22" s="28"/>
      <c r="O22" s="28" t="s">
        <v>56</v>
      </c>
      <c r="P22" s="28"/>
      <c r="Q22" s="28" t="s">
        <v>56</v>
      </c>
      <c r="R22" s="28"/>
      <c r="S22" s="28" t="s">
        <v>56</v>
      </c>
      <c r="T22" s="28"/>
      <c r="U22" s="28" t="s">
        <v>56</v>
      </c>
      <c r="V22" s="28"/>
      <c r="W22" s="62" t="s">
        <v>56</v>
      </c>
      <c r="X22" s="57"/>
      <c r="Y22" s="62" t="s">
        <v>56</v>
      </c>
      <c r="Z22" s="56"/>
      <c r="AA22" s="62" t="s">
        <v>56</v>
      </c>
    </row>
    <row r="23" spans="1:27" ht="12.75">
      <c r="A23" s="49" t="s">
        <v>66</v>
      </c>
      <c r="C23" s="60" t="s">
        <v>48</v>
      </c>
      <c r="D23" s="28"/>
      <c r="E23" s="28">
        <v>40</v>
      </c>
      <c r="F23" s="28"/>
      <c r="G23" s="28">
        <f t="shared" si="3"/>
        <v>166.66666666666669</v>
      </c>
      <c r="H23" s="28"/>
      <c r="I23" s="32">
        <v>100</v>
      </c>
      <c r="J23" s="32"/>
      <c r="K23" s="28">
        <v>0</v>
      </c>
      <c r="L23" s="28"/>
      <c r="M23" s="28">
        <v>20</v>
      </c>
      <c r="N23" s="28"/>
      <c r="O23" s="28">
        <v>0</v>
      </c>
      <c r="P23" s="28"/>
      <c r="Q23" s="28">
        <v>0</v>
      </c>
      <c r="R23" s="28"/>
      <c r="S23" s="28">
        <v>0</v>
      </c>
      <c r="T23" s="28"/>
      <c r="U23" s="28">
        <v>20</v>
      </c>
      <c r="V23" s="28"/>
      <c r="W23" s="57">
        <f t="shared" si="0"/>
        <v>52</v>
      </c>
      <c r="X23" s="57"/>
      <c r="Y23" s="57">
        <f t="shared" si="1"/>
        <v>76.92307692307693</v>
      </c>
      <c r="Z23" s="56"/>
      <c r="AA23" s="57">
        <f t="shared" si="2"/>
        <v>23.076923076923073</v>
      </c>
    </row>
    <row r="24" spans="1:27" ht="12.75">
      <c r="A24" s="49" t="s">
        <v>34</v>
      </c>
      <c r="C24" s="60" t="s">
        <v>56</v>
      </c>
      <c r="D24" s="28"/>
      <c r="E24" s="28" t="s">
        <v>56</v>
      </c>
      <c r="F24" s="28"/>
      <c r="G24" s="61" t="s">
        <v>56</v>
      </c>
      <c r="H24" s="28"/>
      <c r="I24" s="32" t="s">
        <v>56</v>
      </c>
      <c r="J24" s="32"/>
      <c r="K24" s="28" t="s">
        <v>56</v>
      </c>
      <c r="L24" s="28"/>
      <c r="M24" s="28" t="s">
        <v>56</v>
      </c>
      <c r="N24" s="28"/>
      <c r="O24" s="28" t="s">
        <v>56</v>
      </c>
      <c r="P24" s="28"/>
      <c r="Q24" s="28" t="s">
        <v>56</v>
      </c>
      <c r="R24" s="28"/>
      <c r="S24" s="28" t="s">
        <v>56</v>
      </c>
      <c r="T24" s="28"/>
      <c r="U24" s="28" t="s">
        <v>56</v>
      </c>
      <c r="V24" s="28"/>
      <c r="W24" s="62" t="s">
        <v>56</v>
      </c>
      <c r="X24" s="57"/>
      <c r="Y24" s="62" t="s">
        <v>56</v>
      </c>
      <c r="Z24" s="56"/>
      <c r="AA24" s="62" t="s">
        <v>56</v>
      </c>
    </row>
    <row r="25" spans="1:27" ht="12.75">
      <c r="A25" s="49" t="s">
        <v>97</v>
      </c>
      <c r="C25" s="60" t="s">
        <v>29</v>
      </c>
      <c r="D25" s="28"/>
      <c r="E25" s="28">
        <v>40.75</v>
      </c>
      <c r="F25" s="28"/>
      <c r="G25" s="28">
        <f t="shared" si="3"/>
        <v>168.77637130801688</v>
      </c>
      <c r="H25" s="28"/>
      <c r="I25" s="32">
        <v>100</v>
      </c>
      <c r="J25" s="32"/>
      <c r="K25" s="28">
        <v>0</v>
      </c>
      <c r="L25" s="28"/>
      <c r="M25" s="28">
        <v>52.25</v>
      </c>
      <c r="N25" s="28"/>
      <c r="O25" s="28">
        <v>134.72222222222223</v>
      </c>
      <c r="P25" s="28"/>
      <c r="Q25" s="28">
        <v>25.773195876288664</v>
      </c>
      <c r="R25" s="28"/>
      <c r="S25" s="28">
        <v>34.72222222222223</v>
      </c>
      <c r="T25" s="28"/>
      <c r="U25" s="28">
        <v>35.670138888888886</v>
      </c>
      <c r="V25" s="28"/>
      <c r="W25" s="57">
        <f t="shared" si="0"/>
        <v>61.88455729166667</v>
      </c>
      <c r="X25" s="57"/>
      <c r="Y25" s="57">
        <f t="shared" si="1"/>
        <v>65.848414828181</v>
      </c>
      <c r="Z25" s="56"/>
      <c r="AA25" s="57">
        <f t="shared" si="2"/>
        <v>34.151585171819</v>
      </c>
    </row>
    <row r="26" spans="1:27" ht="12.75">
      <c r="A26" s="49" t="s">
        <v>36</v>
      </c>
      <c r="C26" s="60" t="s">
        <v>26</v>
      </c>
      <c r="D26" s="28"/>
      <c r="E26" s="28">
        <v>47.8</v>
      </c>
      <c r="F26" s="28"/>
      <c r="G26" s="28">
        <f t="shared" si="3"/>
        <v>191.57088122605364</v>
      </c>
      <c r="H26" s="28"/>
      <c r="I26" s="32">
        <v>100</v>
      </c>
      <c r="J26" s="32"/>
      <c r="K26" s="28">
        <v>0</v>
      </c>
      <c r="L26" s="28"/>
      <c r="M26" s="28">
        <v>50</v>
      </c>
      <c r="N26" s="28"/>
      <c r="O26" s="28">
        <v>191.6</v>
      </c>
      <c r="P26" s="28"/>
      <c r="Q26" s="28">
        <v>36</v>
      </c>
      <c r="R26" s="28"/>
      <c r="S26" s="28">
        <v>56.25</v>
      </c>
      <c r="T26" s="28"/>
      <c r="U26" s="28">
        <v>39.55</v>
      </c>
      <c r="V26" s="28"/>
      <c r="W26" s="57">
        <f t="shared" si="0"/>
        <v>68.4451</v>
      </c>
      <c r="X26" s="57"/>
      <c r="Y26" s="57">
        <f t="shared" si="1"/>
        <v>69.83699344438097</v>
      </c>
      <c r="Z26" s="56"/>
      <c r="AA26" s="57">
        <f t="shared" si="2"/>
        <v>30.16300655561902</v>
      </c>
    </row>
    <row r="27" spans="1:27" s="59" customFormat="1" ht="12.75">
      <c r="A27" s="49" t="s">
        <v>37</v>
      </c>
      <c r="B27" s="38"/>
      <c r="C27" s="60" t="s">
        <v>56</v>
      </c>
      <c r="D27" s="28"/>
      <c r="E27" s="28" t="s">
        <v>56</v>
      </c>
      <c r="F27" s="28"/>
      <c r="G27" s="61" t="s">
        <v>56</v>
      </c>
      <c r="H27" s="28"/>
      <c r="I27" s="32" t="s">
        <v>56</v>
      </c>
      <c r="J27" s="32"/>
      <c r="K27" s="28" t="s">
        <v>56</v>
      </c>
      <c r="L27" s="28"/>
      <c r="M27" s="28" t="s">
        <v>56</v>
      </c>
      <c r="N27" s="28"/>
      <c r="O27" s="28" t="s">
        <v>56</v>
      </c>
      <c r="P27" s="28"/>
      <c r="Q27" s="28" t="s">
        <v>56</v>
      </c>
      <c r="R27" s="28"/>
      <c r="S27" s="28" t="s">
        <v>56</v>
      </c>
      <c r="T27" s="28"/>
      <c r="U27" s="28" t="s">
        <v>56</v>
      </c>
      <c r="V27" s="28"/>
      <c r="W27" s="62" t="s">
        <v>56</v>
      </c>
      <c r="X27" s="57"/>
      <c r="Y27" s="62" t="s">
        <v>56</v>
      </c>
      <c r="Z27" s="56"/>
      <c r="AA27" s="62" t="s">
        <v>56</v>
      </c>
    </row>
    <row r="28" spans="1:28" s="59" customFormat="1" ht="12.75">
      <c r="A28" s="49" t="s">
        <v>38</v>
      </c>
      <c r="B28" s="38"/>
      <c r="C28" s="60" t="s">
        <v>56</v>
      </c>
      <c r="D28" s="28"/>
      <c r="E28" s="28" t="s">
        <v>56</v>
      </c>
      <c r="F28" s="28"/>
      <c r="G28" s="61" t="s">
        <v>56</v>
      </c>
      <c r="H28" s="28"/>
      <c r="I28" s="32" t="s">
        <v>56</v>
      </c>
      <c r="J28" s="32"/>
      <c r="K28" s="28" t="s">
        <v>56</v>
      </c>
      <c r="L28" s="28"/>
      <c r="M28" s="28" t="s">
        <v>56</v>
      </c>
      <c r="N28" s="28"/>
      <c r="O28" s="28" t="s">
        <v>56</v>
      </c>
      <c r="P28" s="28"/>
      <c r="Q28" s="28" t="s">
        <v>56</v>
      </c>
      <c r="R28" s="28"/>
      <c r="S28" s="28" t="s">
        <v>56</v>
      </c>
      <c r="T28" s="28"/>
      <c r="U28" s="28" t="s">
        <v>56</v>
      </c>
      <c r="V28" s="28"/>
      <c r="W28" s="62" t="s">
        <v>56</v>
      </c>
      <c r="X28" s="57"/>
      <c r="Y28" s="62" t="s">
        <v>56</v>
      </c>
      <c r="Z28" s="56"/>
      <c r="AA28" s="62" t="s">
        <v>56</v>
      </c>
      <c r="AB28" s="30"/>
    </row>
    <row r="29" spans="1:28" s="59" customFormat="1" ht="12.75">
      <c r="A29" s="49"/>
      <c r="B29" s="38"/>
      <c r="C29" s="60"/>
      <c r="D29" s="28"/>
      <c r="E29" s="28"/>
      <c r="F29" s="28"/>
      <c r="G29" s="61"/>
      <c r="H29" s="28"/>
      <c r="I29" s="32"/>
      <c r="J29" s="32"/>
      <c r="K29" s="28"/>
      <c r="L29" s="28"/>
      <c r="M29" s="28"/>
      <c r="N29" s="28"/>
      <c r="O29" s="28"/>
      <c r="P29" s="28"/>
      <c r="Q29" s="28"/>
      <c r="R29" s="28"/>
      <c r="S29" s="28"/>
      <c r="T29" s="28"/>
      <c r="U29" s="28"/>
      <c r="V29" s="28"/>
      <c r="W29" s="62"/>
      <c r="X29" s="57"/>
      <c r="Y29" s="62"/>
      <c r="Z29" s="56"/>
      <c r="AA29" s="62"/>
      <c r="AB29" s="30"/>
    </row>
    <row r="30" spans="1:27" ht="12.75">
      <c r="A30" s="49" t="s">
        <v>39</v>
      </c>
      <c r="C30" s="60" t="s">
        <v>56</v>
      </c>
      <c r="D30" s="28"/>
      <c r="E30" s="28" t="s">
        <v>56</v>
      </c>
      <c r="F30" s="28"/>
      <c r="G30" s="61" t="s">
        <v>56</v>
      </c>
      <c r="H30" s="28"/>
      <c r="I30" s="32" t="s">
        <v>56</v>
      </c>
      <c r="J30" s="32"/>
      <c r="K30" s="28" t="s">
        <v>56</v>
      </c>
      <c r="L30" s="28"/>
      <c r="M30" s="28" t="s">
        <v>56</v>
      </c>
      <c r="N30" s="28"/>
      <c r="O30" s="28" t="s">
        <v>56</v>
      </c>
      <c r="P30" s="28"/>
      <c r="Q30" s="28" t="s">
        <v>56</v>
      </c>
      <c r="R30" s="28"/>
      <c r="S30" s="28" t="s">
        <v>56</v>
      </c>
      <c r="T30" s="28"/>
      <c r="U30" s="28" t="s">
        <v>56</v>
      </c>
      <c r="V30" s="28"/>
      <c r="W30" s="62" t="s">
        <v>56</v>
      </c>
      <c r="X30" s="57"/>
      <c r="Y30" s="62" t="s">
        <v>56</v>
      </c>
      <c r="Z30" s="56"/>
      <c r="AA30" s="62" t="s">
        <v>56</v>
      </c>
    </row>
    <row r="31" spans="1:27" ht="12.75">
      <c r="A31" s="49" t="s">
        <v>94</v>
      </c>
      <c r="C31" s="60" t="s">
        <v>48</v>
      </c>
      <c r="D31" s="28"/>
      <c r="E31" s="28">
        <v>35</v>
      </c>
      <c r="F31" s="28"/>
      <c r="G31" s="28">
        <f t="shared" si="3"/>
        <v>153.84615384615384</v>
      </c>
      <c r="H31" s="28"/>
      <c r="I31" s="32">
        <v>100</v>
      </c>
      <c r="J31" s="32"/>
      <c r="K31" s="28">
        <v>0</v>
      </c>
      <c r="L31" s="28"/>
      <c r="M31" s="28">
        <v>35</v>
      </c>
      <c r="N31" s="28"/>
      <c r="O31" s="28">
        <v>182</v>
      </c>
      <c r="P31" s="28"/>
      <c r="Q31" s="28">
        <v>35</v>
      </c>
      <c r="R31" s="28"/>
      <c r="S31" s="28">
        <v>63.699999999999996</v>
      </c>
      <c r="T31" s="28"/>
      <c r="U31" s="28">
        <v>0</v>
      </c>
      <c r="V31" s="28"/>
      <c r="W31" s="57">
        <f t="shared" si="0"/>
        <v>35</v>
      </c>
      <c r="X31" s="57"/>
      <c r="Y31" s="57">
        <f t="shared" si="1"/>
        <v>100</v>
      </c>
      <c r="Z31" s="56"/>
      <c r="AA31" s="57">
        <f t="shared" si="2"/>
        <v>0</v>
      </c>
    </row>
    <row r="32" spans="1:27" ht="12.75">
      <c r="A32" s="49" t="s">
        <v>87</v>
      </c>
      <c r="C32" s="60" t="s">
        <v>27</v>
      </c>
      <c r="D32" s="28"/>
      <c r="E32" s="28">
        <v>35</v>
      </c>
      <c r="F32" s="28"/>
      <c r="G32" s="28">
        <f t="shared" si="3"/>
        <v>153.84615384615384</v>
      </c>
      <c r="H32" s="28"/>
      <c r="I32" s="32">
        <v>100</v>
      </c>
      <c r="J32" s="32"/>
      <c r="K32" s="28">
        <v>0</v>
      </c>
      <c r="L32" s="28"/>
      <c r="M32" s="28">
        <v>60</v>
      </c>
      <c r="N32" s="28"/>
      <c r="O32" s="28">
        <v>0</v>
      </c>
      <c r="P32" s="28"/>
      <c r="Q32" s="28">
        <v>0</v>
      </c>
      <c r="R32" s="28"/>
      <c r="S32" s="28">
        <v>0</v>
      </c>
      <c r="T32" s="28"/>
      <c r="U32" s="28">
        <v>60</v>
      </c>
      <c r="V32" s="28"/>
      <c r="W32" s="57">
        <f t="shared" si="0"/>
        <v>74</v>
      </c>
      <c r="X32" s="57"/>
      <c r="Y32" s="57">
        <f t="shared" si="1"/>
        <v>47.29729729729729</v>
      </c>
      <c r="Z32" s="56"/>
      <c r="AA32" s="57">
        <f t="shared" si="2"/>
        <v>52.70270270270271</v>
      </c>
    </row>
    <row r="33" spans="1:27" ht="14.25">
      <c r="A33" s="49" t="s">
        <v>53</v>
      </c>
      <c r="C33" s="60" t="s">
        <v>26</v>
      </c>
      <c r="D33" s="28"/>
      <c r="E33" s="28">
        <v>33</v>
      </c>
      <c r="F33" s="28"/>
      <c r="G33" s="28">
        <f t="shared" si="3"/>
        <v>149.2537313432836</v>
      </c>
      <c r="H33" s="28"/>
      <c r="I33" s="32">
        <v>100</v>
      </c>
      <c r="J33" s="32"/>
      <c r="K33" s="28">
        <v>0</v>
      </c>
      <c r="L33" s="28"/>
      <c r="M33" s="28">
        <v>33</v>
      </c>
      <c r="N33" s="28"/>
      <c r="O33" s="28">
        <v>149.3</v>
      </c>
      <c r="P33" s="28"/>
      <c r="Q33" s="28">
        <v>33.02076356329538</v>
      </c>
      <c r="R33" s="28"/>
      <c r="S33" s="28">
        <v>49.30000000000002</v>
      </c>
      <c r="T33" s="28"/>
      <c r="U33" s="28">
        <v>0</v>
      </c>
      <c r="V33" s="28"/>
      <c r="W33" s="57">
        <f t="shared" si="0"/>
        <v>33</v>
      </c>
      <c r="X33" s="57"/>
      <c r="Y33" s="57">
        <f t="shared" si="1"/>
        <v>100</v>
      </c>
      <c r="Z33" s="56"/>
      <c r="AA33" s="57">
        <f t="shared" si="2"/>
        <v>0</v>
      </c>
    </row>
    <row r="34" spans="1:27" ht="12.75">
      <c r="A34" s="49" t="s">
        <v>40</v>
      </c>
      <c r="C34" s="60" t="s">
        <v>72</v>
      </c>
      <c r="D34" s="28"/>
      <c r="E34" s="28">
        <v>23</v>
      </c>
      <c r="F34" s="28"/>
      <c r="G34" s="28">
        <f t="shared" si="3"/>
        <v>129.87012987012986</v>
      </c>
      <c r="H34" s="28"/>
      <c r="I34" s="32">
        <v>100</v>
      </c>
      <c r="J34" s="32"/>
      <c r="K34" s="28">
        <v>0</v>
      </c>
      <c r="L34" s="28"/>
      <c r="M34" s="28">
        <v>19.5</v>
      </c>
      <c r="N34" s="28"/>
      <c r="O34" s="28">
        <v>129.87012987012986</v>
      </c>
      <c r="P34" s="28"/>
      <c r="Q34" s="28">
        <v>0</v>
      </c>
      <c r="R34" s="28"/>
      <c r="S34" s="28">
        <v>0</v>
      </c>
      <c r="T34" s="28"/>
      <c r="U34" s="28">
        <v>25.324675324675322</v>
      </c>
      <c r="V34" s="28"/>
      <c r="W34" s="57">
        <f aca="true" t="shared" si="4" ref="W34:W40">(G34-I34+U34)/G34*100</f>
        <v>42.49999999999999</v>
      </c>
      <c r="X34" s="57"/>
      <c r="Y34" s="57">
        <f aca="true" t="shared" si="5" ref="Y34:Y40">((G34-I34)/((G34-I34)+U34))*100</f>
        <v>54.117647058823515</v>
      </c>
      <c r="Z34" s="56"/>
      <c r="AA34" s="57">
        <f aca="true" t="shared" si="6" ref="AA34:AA40">(U34/((G34-I34)+U34))*100</f>
        <v>45.88235294117647</v>
      </c>
    </row>
    <row r="35" spans="1:32" ht="12.75">
      <c r="A35" s="49" t="s">
        <v>59</v>
      </c>
      <c r="C35" s="60" t="s">
        <v>56</v>
      </c>
      <c r="D35" s="28"/>
      <c r="E35" s="28" t="s">
        <v>56</v>
      </c>
      <c r="F35" s="28"/>
      <c r="G35" s="61" t="s">
        <v>56</v>
      </c>
      <c r="H35" s="28"/>
      <c r="I35" s="32" t="s">
        <v>56</v>
      </c>
      <c r="J35" s="32"/>
      <c r="K35" s="28" t="s">
        <v>56</v>
      </c>
      <c r="L35" s="28"/>
      <c r="M35" s="28" t="s">
        <v>56</v>
      </c>
      <c r="N35" s="28"/>
      <c r="O35" s="28" t="s">
        <v>56</v>
      </c>
      <c r="P35" s="28"/>
      <c r="Q35" s="28" t="s">
        <v>56</v>
      </c>
      <c r="R35" s="28"/>
      <c r="S35" s="28" t="s">
        <v>56</v>
      </c>
      <c r="T35" s="28"/>
      <c r="U35" s="28" t="s">
        <v>56</v>
      </c>
      <c r="V35" s="28"/>
      <c r="W35" s="62" t="s">
        <v>56</v>
      </c>
      <c r="X35" s="57"/>
      <c r="Y35" s="62" t="s">
        <v>56</v>
      </c>
      <c r="Z35" s="56"/>
      <c r="AA35" s="62" t="s">
        <v>56</v>
      </c>
      <c r="AB35" s="28"/>
      <c r="AC35" s="56"/>
      <c r="AD35" s="28"/>
      <c r="AF35" s="28"/>
    </row>
    <row r="36" spans="1:27" ht="12.75">
      <c r="A36" s="49" t="s">
        <v>41</v>
      </c>
      <c r="C36" s="60" t="s">
        <v>49</v>
      </c>
      <c r="D36" s="28"/>
      <c r="E36" s="28">
        <v>39.6</v>
      </c>
      <c r="F36" s="28"/>
      <c r="G36" s="28">
        <f t="shared" si="3"/>
        <v>165.56291390728478</v>
      </c>
      <c r="H36" s="28"/>
      <c r="I36" s="32">
        <v>100</v>
      </c>
      <c r="J36" s="32"/>
      <c r="K36" s="28">
        <v>25</v>
      </c>
      <c r="L36" s="28"/>
      <c r="M36" s="28">
        <v>25</v>
      </c>
      <c r="N36" s="28"/>
      <c r="O36" s="28">
        <v>0</v>
      </c>
      <c r="P36" s="28"/>
      <c r="Q36" s="28">
        <v>0</v>
      </c>
      <c r="R36" s="28"/>
      <c r="S36" s="28">
        <v>0</v>
      </c>
      <c r="T36" s="28"/>
      <c r="U36" s="28">
        <v>25</v>
      </c>
      <c r="V36" s="28"/>
      <c r="W36" s="57">
        <f t="shared" si="4"/>
        <v>54.7</v>
      </c>
      <c r="X36" s="57"/>
      <c r="Y36" s="57">
        <f t="shared" si="5"/>
        <v>72.3948811700183</v>
      </c>
      <c r="Z36" s="56"/>
      <c r="AA36" s="57">
        <f t="shared" si="6"/>
        <v>27.605118829981716</v>
      </c>
    </row>
    <row r="37" spans="1:27" ht="12.75">
      <c r="A37" s="49" t="s">
        <v>42</v>
      </c>
      <c r="C37" s="60" t="s">
        <v>56</v>
      </c>
      <c r="D37" s="28"/>
      <c r="E37" s="28" t="s">
        <v>56</v>
      </c>
      <c r="F37" s="28"/>
      <c r="G37" s="61" t="s">
        <v>56</v>
      </c>
      <c r="H37" s="28"/>
      <c r="I37" s="32" t="s">
        <v>56</v>
      </c>
      <c r="J37" s="32"/>
      <c r="K37" s="28" t="s">
        <v>56</v>
      </c>
      <c r="L37" s="28"/>
      <c r="M37" s="28" t="s">
        <v>56</v>
      </c>
      <c r="N37" s="28"/>
      <c r="O37" s="28" t="s">
        <v>56</v>
      </c>
      <c r="P37" s="28"/>
      <c r="Q37" s="28" t="s">
        <v>56</v>
      </c>
      <c r="R37" s="28"/>
      <c r="S37" s="28" t="s">
        <v>56</v>
      </c>
      <c r="T37" s="28"/>
      <c r="U37" s="28" t="s">
        <v>56</v>
      </c>
      <c r="V37" s="28"/>
      <c r="W37" s="62" t="s">
        <v>56</v>
      </c>
      <c r="X37" s="57"/>
      <c r="Y37" s="62" t="s">
        <v>56</v>
      </c>
      <c r="Z37" s="56"/>
      <c r="AA37" s="62" t="s">
        <v>56</v>
      </c>
    </row>
    <row r="38" spans="1:27" ht="12.75">
      <c r="A38" s="49" t="s">
        <v>43</v>
      </c>
      <c r="C38" s="60" t="s">
        <v>27</v>
      </c>
      <c r="D38" s="28"/>
      <c r="E38" s="28">
        <v>35</v>
      </c>
      <c r="F38" s="28"/>
      <c r="G38" s="28">
        <f t="shared" si="3"/>
        <v>153.84615384615384</v>
      </c>
      <c r="H38" s="28"/>
      <c r="I38" s="32">
        <v>100</v>
      </c>
      <c r="J38" s="32"/>
      <c r="K38" s="28">
        <v>0</v>
      </c>
      <c r="L38" s="28"/>
      <c r="M38" s="28">
        <v>56</v>
      </c>
      <c r="N38" s="28"/>
      <c r="O38" s="28">
        <v>0</v>
      </c>
      <c r="P38" s="28"/>
      <c r="Q38" s="28">
        <v>0</v>
      </c>
      <c r="R38" s="28"/>
      <c r="S38" s="28">
        <v>10</v>
      </c>
      <c r="T38" s="28"/>
      <c r="U38" s="28">
        <v>46.00000000000001</v>
      </c>
      <c r="V38" s="28"/>
      <c r="W38" s="57">
        <f t="shared" si="4"/>
        <v>64.9</v>
      </c>
      <c r="X38" s="57"/>
      <c r="Y38" s="57">
        <f t="shared" si="5"/>
        <v>53.92912172573189</v>
      </c>
      <c r="Z38" s="56"/>
      <c r="AA38" s="57">
        <f t="shared" si="6"/>
        <v>46.07087827426811</v>
      </c>
    </row>
    <row r="39" spans="1:27" ht="12.75">
      <c r="A39" s="49" t="s">
        <v>95</v>
      </c>
      <c r="C39" s="60" t="s">
        <v>70</v>
      </c>
      <c r="D39" s="28"/>
      <c r="E39" s="28">
        <v>30</v>
      </c>
      <c r="F39" s="28"/>
      <c r="G39" s="28">
        <f t="shared" si="3"/>
        <v>142.85714285714286</v>
      </c>
      <c r="H39" s="28"/>
      <c r="I39" s="32">
        <v>100</v>
      </c>
      <c r="J39" s="32"/>
      <c r="K39" s="28">
        <v>0</v>
      </c>
      <c r="L39" s="28"/>
      <c r="M39" s="28">
        <v>30</v>
      </c>
      <c r="N39" s="28"/>
      <c r="O39" s="28">
        <v>0</v>
      </c>
      <c r="P39" s="28"/>
      <c r="Q39" s="28">
        <v>0</v>
      </c>
      <c r="R39" s="28"/>
      <c r="S39" s="28">
        <v>0</v>
      </c>
      <c r="T39" s="28"/>
      <c r="U39" s="28">
        <v>30</v>
      </c>
      <c r="V39" s="28"/>
      <c r="W39" s="57">
        <f t="shared" si="4"/>
        <v>51</v>
      </c>
      <c r="X39" s="57"/>
      <c r="Y39" s="57">
        <f t="shared" si="5"/>
        <v>58.82352941176471</v>
      </c>
      <c r="Z39" s="56"/>
      <c r="AA39" s="57">
        <f t="shared" si="6"/>
        <v>41.17647058823529</v>
      </c>
    </row>
    <row r="40" spans="1:27" ht="12.75">
      <c r="A40" s="49" t="s">
        <v>88</v>
      </c>
      <c r="C40" s="60" t="s">
        <v>27</v>
      </c>
      <c r="D40" s="28"/>
      <c r="E40" s="28">
        <v>27.721014681307494</v>
      </c>
      <c r="F40" s="28"/>
      <c r="G40" s="28">
        <f t="shared" si="3"/>
        <v>138.3528</v>
      </c>
      <c r="H40" s="28"/>
      <c r="I40" s="32">
        <v>100</v>
      </c>
      <c r="J40" s="32"/>
      <c r="K40" s="28">
        <v>0</v>
      </c>
      <c r="L40" s="28"/>
      <c r="M40" s="28">
        <v>40.879999999999995</v>
      </c>
      <c r="N40" s="28"/>
      <c r="O40" s="28">
        <v>0</v>
      </c>
      <c r="P40" s="28"/>
      <c r="Q40" s="28">
        <v>0</v>
      </c>
      <c r="R40" s="28"/>
      <c r="S40" s="28">
        <v>0</v>
      </c>
      <c r="T40" s="28"/>
      <c r="U40" s="28">
        <v>40.879999999999995</v>
      </c>
      <c r="V40" s="28"/>
      <c r="W40" s="57">
        <f t="shared" si="4"/>
        <v>57.268663879588985</v>
      </c>
      <c r="X40" s="57"/>
      <c r="Y40" s="57">
        <f t="shared" si="5"/>
        <v>48.405205924819015</v>
      </c>
      <c r="Z40" s="56"/>
      <c r="AA40" s="57">
        <f t="shared" si="6"/>
        <v>51.594794075180985</v>
      </c>
    </row>
    <row r="41" spans="1:27" ht="12.75">
      <c r="A41" s="49" t="s">
        <v>45</v>
      </c>
      <c r="C41" s="60" t="s">
        <v>56</v>
      </c>
      <c r="D41" s="28"/>
      <c r="E41" s="28" t="s">
        <v>56</v>
      </c>
      <c r="F41" s="28"/>
      <c r="G41" s="61" t="s">
        <v>56</v>
      </c>
      <c r="H41" s="28"/>
      <c r="I41" s="32" t="s">
        <v>56</v>
      </c>
      <c r="J41" s="32"/>
      <c r="K41" s="28" t="s">
        <v>56</v>
      </c>
      <c r="L41" s="28"/>
      <c r="M41" s="28" t="s">
        <v>56</v>
      </c>
      <c r="N41" s="28"/>
      <c r="O41" s="28" t="s">
        <v>56</v>
      </c>
      <c r="P41" s="28"/>
      <c r="Q41" s="28" t="s">
        <v>56</v>
      </c>
      <c r="R41" s="28"/>
      <c r="S41" s="28" t="s">
        <v>56</v>
      </c>
      <c r="T41" s="28"/>
      <c r="U41" s="28" t="s">
        <v>56</v>
      </c>
      <c r="V41" s="28"/>
      <c r="W41" s="62" t="s">
        <v>56</v>
      </c>
      <c r="X41" s="57"/>
      <c r="Y41" s="62" t="s">
        <v>56</v>
      </c>
      <c r="Z41" s="56"/>
      <c r="AA41" s="62" t="s">
        <v>56</v>
      </c>
    </row>
    <row r="42" spans="1:27" ht="12.75">
      <c r="A42" s="49" t="s">
        <v>96</v>
      </c>
      <c r="C42" s="60" t="s">
        <v>29</v>
      </c>
      <c r="D42" s="28"/>
      <c r="E42" s="28">
        <v>33</v>
      </c>
      <c r="F42" s="28"/>
      <c r="G42" s="28">
        <f t="shared" si="3"/>
        <v>149.2537313432836</v>
      </c>
      <c r="H42" s="28"/>
      <c r="I42" s="32">
        <v>100</v>
      </c>
      <c r="J42" s="32"/>
      <c r="K42" s="28">
        <v>0</v>
      </c>
      <c r="L42" s="28"/>
      <c r="M42" s="28">
        <v>40</v>
      </c>
      <c r="N42" s="28"/>
      <c r="O42" s="28">
        <v>133.33</v>
      </c>
      <c r="P42" s="28"/>
      <c r="Q42" s="28">
        <v>24.998124953123835</v>
      </c>
      <c r="R42" s="28"/>
      <c r="S42" s="28">
        <v>33.33000000000001</v>
      </c>
      <c r="T42" s="28"/>
      <c r="U42" s="28">
        <v>20.001999999999995</v>
      </c>
      <c r="V42" s="28"/>
      <c r="W42" s="57">
        <f>(G42-I42+U42)/G42*100</f>
        <v>46.401340000000005</v>
      </c>
      <c r="X42" s="57"/>
      <c r="Y42" s="57">
        <f>((G42-I42)/((G42-I42)+U42))*100</f>
        <v>71.11863579801792</v>
      </c>
      <c r="Z42" s="56"/>
      <c r="AA42" s="57">
        <f>(U42/((G42-I42)+U42))*100</f>
        <v>28.88136420198209</v>
      </c>
    </row>
    <row r="43" spans="1:27" ht="12.75">
      <c r="A43" s="49" t="s">
        <v>102</v>
      </c>
      <c r="C43" s="60" t="s">
        <v>27</v>
      </c>
      <c r="D43" s="28"/>
      <c r="E43" s="28">
        <v>38.9</v>
      </c>
      <c r="F43" s="28"/>
      <c r="G43" s="28">
        <f t="shared" si="3"/>
        <v>163.66612111292963</v>
      </c>
      <c r="H43" s="28"/>
      <c r="I43" s="32">
        <v>100</v>
      </c>
      <c r="J43" s="32"/>
      <c r="K43" s="28">
        <v>0</v>
      </c>
      <c r="L43" s="28"/>
      <c r="M43" s="28">
        <v>37.7</v>
      </c>
      <c r="N43" s="28"/>
      <c r="O43" s="28">
        <v>0</v>
      </c>
      <c r="P43" s="28"/>
      <c r="Q43" s="28">
        <v>0</v>
      </c>
      <c r="R43" s="28"/>
      <c r="S43" s="28">
        <v>0</v>
      </c>
      <c r="T43" s="28"/>
      <c r="U43" s="28">
        <f>+(M43/100)*MAX(I43,O43)-S43</f>
        <v>37.7</v>
      </c>
      <c r="V43" s="28"/>
      <c r="W43" s="57">
        <f>(G43-I43+U43)/G43*100</f>
        <v>61.9347</v>
      </c>
      <c r="X43" s="57"/>
      <c r="Y43" s="57">
        <f>((G43-I43)/((G43-I43)+U43))*100</f>
        <v>62.80808658151247</v>
      </c>
      <c r="Z43" s="56"/>
      <c r="AA43" s="57">
        <f>(U43/((G43-I43)+U43))*100</f>
        <v>37.19191341848754</v>
      </c>
    </row>
    <row r="44" spans="1:27" ht="5.25" customHeight="1" thickBot="1">
      <c r="A44" s="29"/>
      <c r="B44" s="29"/>
      <c r="C44" s="67"/>
      <c r="D44" s="29"/>
      <c r="E44" s="29"/>
      <c r="F44" s="29"/>
      <c r="G44" s="29"/>
      <c r="H44" s="29"/>
      <c r="I44" s="73"/>
      <c r="J44" s="73"/>
      <c r="K44" s="29"/>
      <c r="L44" s="29"/>
      <c r="M44" s="29"/>
      <c r="N44" s="29"/>
      <c r="O44" s="29"/>
      <c r="P44" s="29"/>
      <c r="Q44" s="29"/>
      <c r="R44" s="29"/>
      <c r="S44" s="29"/>
      <c r="T44" s="29"/>
      <c r="U44" s="58"/>
      <c r="V44" s="29"/>
      <c r="W44" s="29"/>
      <c r="X44" s="29"/>
      <c r="Y44" s="29"/>
      <c r="Z44" s="29"/>
      <c r="AA44" s="29"/>
    </row>
    <row r="45" spans="3:19" ht="5.25" customHeight="1">
      <c r="C45" s="68"/>
      <c r="I45" s="74"/>
      <c r="J45" s="74"/>
      <c r="Q45" s="28"/>
      <c r="S45" s="28"/>
    </row>
    <row r="46" spans="3:10" ht="12.75" customHeight="1">
      <c r="C46" s="68"/>
      <c r="I46" s="74"/>
      <c r="J46" s="74"/>
    </row>
    <row r="47" spans="1:10" ht="12.75" customHeight="1">
      <c r="A47" s="49"/>
      <c r="C47" s="68"/>
      <c r="I47" s="74"/>
      <c r="J47" s="74"/>
    </row>
    <row r="48" spans="1:3" ht="12.75" customHeight="1">
      <c r="A48" s="79"/>
      <c r="B48" s="79"/>
      <c r="C48" s="79"/>
    </row>
    <row r="49" ht="12.75" customHeight="1"/>
    <row r="50" ht="12.75" customHeight="1"/>
    <row r="51" ht="12.75" customHeight="1"/>
    <row r="52" ht="12.75" customHeight="1"/>
    <row r="53" ht="12.75" customHeight="1"/>
    <row r="54" ht="12.75" customHeight="1"/>
    <row r="55" ht="12.75" customHeight="1"/>
  </sheetData>
  <sheetProtection/>
  <mergeCells count="14">
    <mergeCell ref="G7:G10"/>
    <mergeCell ref="I7:I10"/>
    <mergeCell ref="K7:K10"/>
    <mergeCell ref="M7:M10"/>
    <mergeCell ref="AA7:AA10"/>
    <mergeCell ref="A48:C48"/>
    <mergeCell ref="O7:O10"/>
    <mergeCell ref="Q7:Q10"/>
    <mergeCell ref="S7:S10"/>
    <mergeCell ref="U7:U10"/>
    <mergeCell ref="W7:W10"/>
    <mergeCell ref="Y7:Y10"/>
    <mergeCell ref="C7:C10"/>
    <mergeCell ref="E7:E10"/>
  </mergeCells>
  <conditionalFormatting sqref="C13:T43 V13:V43 U13:U30 U34:U43">
    <cfRule type="cellIs" priority="57" dxfId="0" operator="equal" stopIfTrue="1">
      <formula>0</formula>
    </cfRule>
  </conditionalFormatting>
  <conditionalFormatting sqref="C19:V19">
    <cfRule type="cellIs" priority="56" dxfId="0" operator="equal" stopIfTrue="1">
      <formula>0</formula>
    </cfRule>
  </conditionalFormatting>
  <conditionalFormatting sqref="C24:V24">
    <cfRule type="cellIs" priority="55" dxfId="0" operator="equal" stopIfTrue="1">
      <formula>0</formula>
    </cfRule>
  </conditionalFormatting>
  <conditionalFormatting sqref="C27:V30">
    <cfRule type="cellIs" priority="54" dxfId="0" operator="equal" stopIfTrue="1">
      <formula>0</formula>
    </cfRule>
  </conditionalFormatting>
  <conditionalFormatting sqref="C35:V35">
    <cfRule type="cellIs" priority="53" dxfId="0" operator="equal" stopIfTrue="1">
      <formula>0</formula>
    </cfRule>
  </conditionalFormatting>
  <conditionalFormatting sqref="C41:V41">
    <cfRule type="cellIs" priority="52" dxfId="0" operator="equal" stopIfTrue="1">
      <formula>0</formula>
    </cfRule>
  </conditionalFormatting>
  <conditionalFormatting sqref="C37:V37">
    <cfRule type="cellIs" priority="51" dxfId="0" operator="equal" stopIfTrue="1">
      <formula>0</formula>
    </cfRule>
  </conditionalFormatting>
  <conditionalFormatting sqref="C17:V17">
    <cfRule type="cellIs" priority="50" dxfId="0" operator="equal" stopIfTrue="1">
      <formula>0</formula>
    </cfRule>
  </conditionalFormatting>
  <conditionalFormatting sqref="C22:V22">
    <cfRule type="cellIs" priority="49" dxfId="0" operator="equal" stopIfTrue="1">
      <formula>0</formula>
    </cfRule>
  </conditionalFormatting>
  <conditionalFormatting sqref="C17:V17">
    <cfRule type="cellIs" priority="48" dxfId="0" operator="equal" stopIfTrue="1">
      <formula>0</formula>
    </cfRule>
  </conditionalFormatting>
  <conditionalFormatting sqref="C17:V17">
    <cfRule type="cellIs" priority="47" dxfId="0" operator="equal" stopIfTrue="1">
      <formula>0</formula>
    </cfRule>
  </conditionalFormatting>
  <conditionalFormatting sqref="C17:AA17">
    <cfRule type="cellIs" priority="46" dxfId="0" operator="equal" stopIfTrue="1">
      <formula>0</formula>
    </cfRule>
  </conditionalFormatting>
  <conditionalFormatting sqref="C17:AA17">
    <cfRule type="cellIs" priority="45" dxfId="0" operator="equal" stopIfTrue="1">
      <formula>0</formula>
    </cfRule>
  </conditionalFormatting>
  <conditionalFormatting sqref="C17:AA17">
    <cfRule type="cellIs" priority="44" dxfId="0" operator="equal" stopIfTrue="1">
      <formula>0</formula>
    </cfRule>
  </conditionalFormatting>
  <conditionalFormatting sqref="C17:AA17">
    <cfRule type="cellIs" priority="43" dxfId="0" operator="equal" stopIfTrue="1">
      <formula>0</formula>
    </cfRule>
  </conditionalFormatting>
  <conditionalFormatting sqref="C19:V19">
    <cfRule type="cellIs" priority="42" dxfId="0" operator="equal" stopIfTrue="1">
      <formula>0</formula>
    </cfRule>
  </conditionalFormatting>
  <conditionalFormatting sqref="C19:V19">
    <cfRule type="cellIs" priority="41" dxfId="0" operator="equal" stopIfTrue="1">
      <formula>0</formula>
    </cfRule>
  </conditionalFormatting>
  <conditionalFormatting sqref="C19:AA19">
    <cfRule type="cellIs" priority="40" dxfId="0" operator="equal" stopIfTrue="1">
      <formula>0</formula>
    </cfRule>
  </conditionalFormatting>
  <conditionalFormatting sqref="C19:AA19">
    <cfRule type="cellIs" priority="39" dxfId="0" operator="equal" stopIfTrue="1">
      <formula>0</formula>
    </cfRule>
  </conditionalFormatting>
  <conditionalFormatting sqref="C19:AA19">
    <cfRule type="cellIs" priority="38" dxfId="0" operator="equal" stopIfTrue="1">
      <formula>0</formula>
    </cfRule>
  </conditionalFormatting>
  <conditionalFormatting sqref="C19:AA19">
    <cfRule type="cellIs" priority="37" dxfId="0" operator="equal" stopIfTrue="1">
      <formula>0</formula>
    </cfRule>
  </conditionalFormatting>
  <conditionalFormatting sqref="C22:V22">
    <cfRule type="cellIs" priority="36" dxfId="0" operator="equal" stopIfTrue="1">
      <formula>0</formula>
    </cfRule>
  </conditionalFormatting>
  <conditionalFormatting sqref="C22:V22">
    <cfRule type="cellIs" priority="35" dxfId="0" operator="equal" stopIfTrue="1">
      <formula>0</formula>
    </cfRule>
  </conditionalFormatting>
  <conditionalFormatting sqref="C22:AA22">
    <cfRule type="cellIs" priority="34" dxfId="0" operator="equal" stopIfTrue="1">
      <formula>0</formula>
    </cfRule>
  </conditionalFormatting>
  <conditionalFormatting sqref="C22:AA22">
    <cfRule type="cellIs" priority="33" dxfId="0" operator="equal" stopIfTrue="1">
      <formula>0</formula>
    </cfRule>
  </conditionalFormatting>
  <conditionalFormatting sqref="C22:AA22">
    <cfRule type="cellIs" priority="32" dxfId="0" operator="equal" stopIfTrue="1">
      <formula>0</formula>
    </cfRule>
  </conditionalFormatting>
  <conditionalFormatting sqref="C22:AA22">
    <cfRule type="cellIs" priority="31" dxfId="0" operator="equal" stopIfTrue="1">
      <formula>0</formula>
    </cfRule>
  </conditionalFormatting>
  <conditionalFormatting sqref="C24:V24">
    <cfRule type="cellIs" priority="30" dxfId="0" operator="equal" stopIfTrue="1">
      <formula>0</formula>
    </cfRule>
  </conditionalFormatting>
  <conditionalFormatting sqref="C24:V24">
    <cfRule type="cellIs" priority="29" dxfId="0" operator="equal" stopIfTrue="1">
      <formula>0</formula>
    </cfRule>
  </conditionalFormatting>
  <conditionalFormatting sqref="C24:AA24">
    <cfRule type="cellIs" priority="28" dxfId="0" operator="equal" stopIfTrue="1">
      <formula>0</formula>
    </cfRule>
  </conditionalFormatting>
  <conditionalFormatting sqref="C24:AA24">
    <cfRule type="cellIs" priority="27" dxfId="0" operator="equal" stopIfTrue="1">
      <formula>0</formula>
    </cfRule>
  </conditionalFormatting>
  <conditionalFormatting sqref="C24:AA24">
    <cfRule type="cellIs" priority="26" dxfId="0" operator="equal" stopIfTrue="1">
      <formula>0</formula>
    </cfRule>
  </conditionalFormatting>
  <conditionalFormatting sqref="C24:AA24">
    <cfRule type="cellIs" priority="25" dxfId="0" operator="equal" stopIfTrue="1">
      <formula>0</formula>
    </cfRule>
  </conditionalFormatting>
  <conditionalFormatting sqref="C27:V30">
    <cfRule type="cellIs" priority="24" dxfId="0" operator="equal" stopIfTrue="1">
      <formula>0</formula>
    </cfRule>
  </conditionalFormatting>
  <conditionalFormatting sqref="C27:V30">
    <cfRule type="cellIs" priority="23" dxfId="0" operator="equal" stopIfTrue="1">
      <formula>0</formula>
    </cfRule>
  </conditionalFormatting>
  <conditionalFormatting sqref="C27:AA30">
    <cfRule type="cellIs" priority="22" dxfId="0" operator="equal" stopIfTrue="1">
      <formula>0</formula>
    </cfRule>
  </conditionalFormatting>
  <conditionalFormatting sqref="C27:AA30">
    <cfRule type="cellIs" priority="21" dxfId="0" operator="equal" stopIfTrue="1">
      <formula>0</formula>
    </cfRule>
  </conditionalFormatting>
  <conditionalFormatting sqref="C27:AA30">
    <cfRule type="cellIs" priority="20" dxfId="0" operator="equal" stopIfTrue="1">
      <formula>0</formula>
    </cfRule>
  </conditionalFormatting>
  <conditionalFormatting sqref="C27:AA30">
    <cfRule type="cellIs" priority="19" dxfId="0" operator="equal" stopIfTrue="1">
      <formula>0</formula>
    </cfRule>
  </conditionalFormatting>
  <conditionalFormatting sqref="C35:V35">
    <cfRule type="cellIs" priority="18" dxfId="0" operator="equal" stopIfTrue="1">
      <formula>0</formula>
    </cfRule>
  </conditionalFormatting>
  <conditionalFormatting sqref="C35:V35">
    <cfRule type="cellIs" priority="17" dxfId="0" operator="equal" stopIfTrue="1">
      <formula>0</formula>
    </cfRule>
  </conditionalFormatting>
  <conditionalFormatting sqref="C35:AA35">
    <cfRule type="cellIs" priority="16" dxfId="0" operator="equal" stopIfTrue="1">
      <formula>0</formula>
    </cfRule>
  </conditionalFormatting>
  <conditionalFormatting sqref="C35:AA35">
    <cfRule type="cellIs" priority="15" dxfId="0" operator="equal" stopIfTrue="1">
      <formula>0</formula>
    </cfRule>
  </conditionalFormatting>
  <conditionalFormatting sqref="C35:AA35">
    <cfRule type="cellIs" priority="14" dxfId="0" operator="equal" stopIfTrue="1">
      <formula>0</formula>
    </cfRule>
  </conditionalFormatting>
  <conditionalFormatting sqref="C35:AA35">
    <cfRule type="cellIs" priority="13" dxfId="0" operator="equal" stopIfTrue="1">
      <formula>0</formula>
    </cfRule>
  </conditionalFormatting>
  <conditionalFormatting sqref="C37:V37">
    <cfRule type="cellIs" priority="12" dxfId="0" operator="equal" stopIfTrue="1">
      <formula>0</formula>
    </cfRule>
  </conditionalFormatting>
  <conditionalFormatting sqref="C37:V37">
    <cfRule type="cellIs" priority="11" dxfId="0" operator="equal" stopIfTrue="1">
      <formula>0</formula>
    </cfRule>
  </conditionalFormatting>
  <conditionalFormatting sqref="C37:AA37">
    <cfRule type="cellIs" priority="10" dxfId="0" operator="equal" stopIfTrue="1">
      <formula>0</formula>
    </cfRule>
  </conditionalFormatting>
  <conditionalFormatting sqref="C37:AA37">
    <cfRule type="cellIs" priority="9" dxfId="0" operator="equal" stopIfTrue="1">
      <formula>0</formula>
    </cfRule>
  </conditionalFormatting>
  <conditionalFormatting sqref="C37:AA37">
    <cfRule type="cellIs" priority="8" dxfId="0" operator="equal" stopIfTrue="1">
      <formula>0</formula>
    </cfRule>
  </conditionalFormatting>
  <conditionalFormatting sqref="C37:AA37">
    <cfRule type="cellIs" priority="7" dxfId="0" operator="equal" stopIfTrue="1">
      <formula>0</formula>
    </cfRule>
  </conditionalFormatting>
  <conditionalFormatting sqref="C41:V41">
    <cfRule type="cellIs" priority="6" dxfId="0" operator="equal" stopIfTrue="1">
      <formula>0</formula>
    </cfRule>
  </conditionalFormatting>
  <conditionalFormatting sqref="C41:V41">
    <cfRule type="cellIs" priority="5" dxfId="0" operator="equal" stopIfTrue="1">
      <formula>0</formula>
    </cfRule>
  </conditionalFormatting>
  <conditionalFormatting sqref="C41:AA41">
    <cfRule type="cellIs" priority="4" dxfId="0" operator="equal" stopIfTrue="1">
      <formula>0</formula>
    </cfRule>
  </conditionalFormatting>
  <conditionalFormatting sqref="C41:AA41">
    <cfRule type="cellIs" priority="3" dxfId="0" operator="equal" stopIfTrue="1">
      <formula>0</formula>
    </cfRule>
  </conditionalFormatting>
  <conditionalFormatting sqref="C41:AA41">
    <cfRule type="cellIs" priority="2" dxfId="0" operator="equal" stopIfTrue="1">
      <formula>0</formula>
    </cfRule>
  </conditionalFormatting>
  <conditionalFormatting sqref="C41:AA4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SHARRATT Michael</cp:lastModifiedBy>
  <cp:lastPrinted>2011-02-10T15:31:18Z</cp:lastPrinted>
  <dcterms:created xsi:type="dcterms:W3CDTF">2002-07-02T10:02:24Z</dcterms:created>
  <dcterms:modified xsi:type="dcterms:W3CDTF">2016-06-30T16:01:50Z</dcterms:modified>
  <cp:category/>
  <cp:version/>
  <cp:contentType/>
  <cp:contentStatus/>
</cp:coreProperties>
</file>